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0490" windowHeight="8835"/>
  </bookViews>
  <sheets>
    <sheet name="はじめに" sheetId="15" r:id="rId1"/>
    <sheet name="設定・名表" sheetId="2" r:id="rId2"/>
    <sheet name="【印刷】名簿（B4）" sheetId="8" r:id="rId3"/>
    <sheet name="【印刷】名簿(B4・４段)" sheetId="9" r:id="rId4"/>
    <sheet name="座席表" sheetId="14" r:id="rId5"/>
    <sheet name="係・委員会" sheetId="6" r:id="rId6"/>
    <sheet name="連絡網" sheetId="7" r:id="rId7"/>
    <sheet name="生活記録" sheetId="11" r:id="rId8"/>
    <sheet name="机イスラベル" sheetId="12" r:id="rId9"/>
    <sheet name="座席表(発展版・作成中)" sheetId="1" r:id="rId10"/>
  </sheets>
  <definedNames>
    <definedName name="_xlnm._FilterDatabase" localSheetId="7" hidden="1">生活記録!$A$2:$D$2</definedName>
    <definedName name="_xlnm.Print_Area" localSheetId="8">机イスラベル!$B$2:$D$166</definedName>
    <definedName name="_xlnm.Print_Area" localSheetId="5">係・委員会!$B$2:$O$15</definedName>
    <definedName name="_xlnm.Print_Area" localSheetId="4">座席表!$B$6:$AU$35</definedName>
    <definedName name="_xlnm.Print_Area" localSheetId="9">'座席表(発展版・作成中)'!$A$5:$Z$34</definedName>
    <definedName name="_xlnm.Print_Area" localSheetId="6">連絡網!$A$1:$AT$75</definedName>
    <definedName name="Z_B97DCF2D_48F2_42CD_8013_F3E0E4B433A4_.wvu.PrintArea" localSheetId="9" hidden="1">'座席表(発展版・作成中)'!$A$5:$Z$34</definedName>
    <definedName name="名表">設定・名表!$D$6:$Q$47</definedName>
  </definedNames>
  <calcPr calcId="162913"/>
  <customWorkbookViews>
    <customWorkbookView name="ためし" guid="{B97DCF2D-48F2-42CD-8013-F3E0E4B433A4}" maximized="1" windowWidth="1263" windowHeight="76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10" i="14" l="1"/>
  <c r="R7" i="14"/>
  <c r="AF6" i="14"/>
  <c r="I6" i="14"/>
  <c r="B1" i="8"/>
  <c r="A164" i="12" l="1"/>
  <c r="B165" i="12" s="1"/>
  <c r="A161" i="12"/>
  <c r="C161" i="12" s="1"/>
  <c r="A158" i="12"/>
  <c r="B159" i="12" s="1"/>
  <c r="A155" i="12"/>
  <c r="A152" i="12"/>
  <c r="D153" i="12" s="1"/>
  <c r="A149" i="12"/>
  <c r="A146" i="12"/>
  <c r="D147" i="12" s="1"/>
  <c r="A143" i="12"/>
  <c r="D143" i="12" s="1"/>
  <c r="A140" i="12"/>
  <c r="D141" i="12" s="1"/>
  <c r="A137" i="12"/>
  <c r="D137" i="12" s="1"/>
  <c r="A134" i="12"/>
  <c r="A131" i="12"/>
  <c r="D132" i="12" s="1"/>
  <c r="A128" i="12"/>
  <c r="C128" i="12" s="1"/>
  <c r="A125" i="12"/>
  <c r="A122" i="12"/>
  <c r="B123" i="12" s="1"/>
  <c r="A119" i="12"/>
  <c r="B119" i="12" s="1"/>
  <c r="A116" i="12"/>
  <c r="D117" i="12" s="1"/>
  <c r="A113" i="12"/>
  <c r="C113" i="12" s="1"/>
  <c r="A110" i="12"/>
  <c r="A107" i="12"/>
  <c r="C107" i="12" s="1"/>
  <c r="A104" i="12"/>
  <c r="B104" i="12" s="1"/>
  <c r="A101" i="12"/>
  <c r="D102" i="12" s="1"/>
  <c r="A98" i="12"/>
  <c r="D98" i="12" s="1"/>
  <c r="A95" i="12"/>
  <c r="A92" i="12"/>
  <c r="D93" i="12" s="1"/>
  <c r="A89" i="12"/>
  <c r="B89" i="12" s="1"/>
  <c r="A86" i="12"/>
  <c r="B87" i="12" s="1"/>
  <c r="A83" i="12"/>
  <c r="C83" i="12" s="1"/>
  <c r="A80" i="12"/>
  <c r="A77" i="12"/>
  <c r="C77" i="12" s="1"/>
  <c r="A74" i="12"/>
  <c r="B74" i="12" s="1"/>
  <c r="A71" i="12"/>
  <c r="B72" i="12" s="1"/>
  <c r="A68" i="12"/>
  <c r="D69" i="12" s="1"/>
  <c r="A65" i="12"/>
  <c r="B65" i="12" s="1"/>
  <c r="A62" i="12"/>
  <c r="A59" i="12"/>
  <c r="D60" i="12" s="1"/>
  <c r="A56" i="12"/>
  <c r="D57" i="12" s="1"/>
  <c r="A53" i="12"/>
  <c r="C53" i="12" s="1"/>
  <c r="A50" i="12"/>
  <c r="D51" i="12" s="1"/>
  <c r="A47" i="12"/>
  <c r="B48" i="12" s="1"/>
  <c r="A44" i="12"/>
  <c r="B45" i="12" s="1"/>
  <c r="A41" i="12"/>
  <c r="A38" i="12"/>
  <c r="D39" i="12" s="1"/>
  <c r="A35" i="12"/>
  <c r="D36" i="12" s="1"/>
  <c r="A32" i="12"/>
  <c r="D33" i="12" s="1"/>
  <c r="A29" i="12"/>
  <c r="B30" i="12" s="1"/>
  <c r="A26" i="12"/>
  <c r="A23" i="12"/>
  <c r="D24" i="12" s="1"/>
  <c r="A20" i="12"/>
  <c r="A17" i="12"/>
  <c r="A14" i="12"/>
  <c r="A11" i="12"/>
  <c r="A8" i="12"/>
  <c r="A5" i="12"/>
  <c r="B156" i="12"/>
  <c r="D150" i="12"/>
  <c r="D81" i="12"/>
  <c r="C62" i="12"/>
  <c r="A2" i="12"/>
  <c r="B3" i="12" s="1"/>
  <c r="D161" i="12"/>
  <c r="D159" i="12"/>
  <c r="D156" i="12"/>
  <c r="D155" i="12"/>
  <c r="C155" i="12"/>
  <c r="B155" i="12"/>
  <c r="D149" i="12"/>
  <c r="C149" i="12"/>
  <c r="B149" i="12"/>
  <c r="D138" i="12"/>
  <c r="B138" i="12"/>
  <c r="D135" i="12"/>
  <c r="B135" i="12"/>
  <c r="D134" i="12"/>
  <c r="C134" i="12"/>
  <c r="B134" i="12"/>
  <c r="C131" i="12"/>
  <c r="B131" i="12"/>
  <c r="D129" i="12"/>
  <c r="B129" i="12"/>
  <c r="D128" i="12"/>
  <c r="D126" i="12"/>
  <c r="B126" i="12"/>
  <c r="D125" i="12"/>
  <c r="C125" i="12"/>
  <c r="B125" i="12"/>
  <c r="D123" i="12"/>
  <c r="B122" i="12"/>
  <c r="D120" i="12"/>
  <c r="B120" i="12"/>
  <c r="D119" i="12"/>
  <c r="C119" i="12"/>
  <c r="D114" i="12"/>
  <c r="B114" i="12"/>
  <c r="D113" i="12"/>
  <c r="D111" i="12"/>
  <c r="B111" i="12"/>
  <c r="D110" i="12"/>
  <c r="C110" i="12"/>
  <c r="B110" i="12"/>
  <c r="D108" i="12"/>
  <c r="B108" i="12"/>
  <c r="D107" i="12"/>
  <c r="D101" i="12"/>
  <c r="C101" i="12"/>
  <c r="B101" i="12"/>
  <c r="D99" i="12"/>
  <c r="B99" i="12"/>
  <c r="B98" i="12"/>
  <c r="D96" i="12"/>
  <c r="B96" i="12"/>
  <c r="D95" i="12"/>
  <c r="C95" i="12"/>
  <c r="B95" i="12"/>
  <c r="D84" i="12"/>
  <c r="B84" i="12"/>
  <c r="D83" i="12"/>
  <c r="B83" i="12"/>
  <c r="C80" i="12"/>
  <c r="B80" i="12"/>
  <c r="C74" i="12"/>
  <c r="D63" i="12"/>
  <c r="B63" i="12"/>
  <c r="D62" i="12"/>
  <c r="B62" i="12"/>
  <c r="C59" i="12"/>
  <c r="C56" i="12"/>
  <c r="B54" i="12"/>
  <c r="D53" i="12"/>
  <c r="D50" i="12"/>
  <c r="C50" i="12"/>
  <c r="B50" i="12"/>
  <c r="D48" i="12"/>
  <c r="D45" i="12"/>
  <c r="B44" i="12"/>
  <c r="D42" i="12"/>
  <c r="B42" i="12"/>
  <c r="D41" i="12"/>
  <c r="C41" i="12"/>
  <c r="B41" i="12"/>
  <c r="D35" i="12"/>
  <c r="C35" i="12"/>
  <c r="B35" i="12"/>
  <c r="D32" i="12"/>
  <c r="C32" i="12"/>
  <c r="B32" i="12"/>
  <c r="D30" i="12"/>
  <c r="D27" i="12"/>
  <c r="B27" i="12"/>
  <c r="D26" i="12"/>
  <c r="C26" i="12"/>
  <c r="B26" i="12"/>
  <c r="B24" i="12"/>
  <c r="D23" i="12"/>
  <c r="C23" i="12"/>
  <c r="B23" i="12"/>
  <c r="B3" i="8"/>
  <c r="C3" i="8"/>
  <c r="I58" i="7"/>
  <c r="I56" i="7"/>
  <c r="J54" i="7"/>
  <c r="AO70" i="7"/>
  <c r="AG70" i="7"/>
  <c r="Y70" i="7"/>
  <c r="AO68" i="7"/>
  <c r="AG68" i="7"/>
  <c r="Y68" i="7"/>
  <c r="AP66" i="7"/>
  <c r="AH66" i="7"/>
  <c r="Z66" i="7"/>
  <c r="AO62" i="7"/>
  <c r="AG62" i="7"/>
  <c r="Y62" i="7"/>
  <c r="AO60" i="7"/>
  <c r="AG60" i="7"/>
  <c r="Y60" i="7"/>
  <c r="AP58" i="7"/>
  <c r="AH58" i="7"/>
  <c r="Z58" i="7"/>
  <c r="AO54" i="7"/>
  <c r="AG54" i="7"/>
  <c r="Y54" i="7"/>
  <c r="AO52" i="7"/>
  <c r="AG52" i="7"/>
  <c r="Y52" i="7"/>
  <c r="AP50" i="7"/>
  <c r="AH50" i="7"/>
  <c r="Z50" i="7"/>
  <c r="AO46" i="7"/>
  <c r="AG46" i="7"/>
  <c r="Y46" i="7"/>
  <c r="AO44" i="7"/>
  <c r="AG44" i="7"/>
  <c r="Y44" i="7"/>
  <c r="AP42" i="7"/>
  <c r="AH42" i="7"/>
  <c r="Z42" i="7"/>
  <c r="AO38" i="7"/>
  <c r="AG38" i="7"/>
  <c r="Y38" i="7"/>
  <c r="AO36" i="7"/>
  <c r="AG36" i="7"/>
  <c r="Y36" i="7"/>
  <c r="AP34" i="7"/>
  <c r="AH34" i="7"/>
  <c r="Z34" i="7"/>
  <c r="AO30" i="7"/>
  <c r="AG30" i="7"/>
  <c r="Y30" i="7"/>
  <c r="AO28" i="7"/>
  <c r="AG28" i="7"/>
  <c r="Y28" i="7"/>
  <c r="AP26" i="7"/>
  <c r="AH26" i="7"/>
  <c r="Z26" i="7"/>
  <c r="AO22" i="7"/>
  <c r="AG22" i="7"/>
  <c r="Y22" i="7"/>
  <c r="AO20" i="7"/>
  <c r="AG20" i="7"/>
  <c r="Y20" i="7"/>
  <c r="AP18" i="7"/>
  <c r="AH18" i="7"/>
  <c r="Z18" i="7"/>
  <c r="AO14" i="7"/>
  <c r="AG14" i="7"/>
  <c r="Y14" i="7"/>
  <c r="AO12" i="7"/>
  <c r="AG12" i="7"/>
  <c r="Y12" i="7"/>
  <c r="AP10" i="7"/>
  <c r="AH10" i="7"/>
  <c r="Z10" i="7"/>
  <c r="Q66" i="7"/>
  <c r="Q64" i="7"/>
  <c r="R62" i="7"/>
  <c r="Q50" i="7"/>
  <c r="Q48" i="7"/>
  <c r="R46" i="7"/>
  <c r="Q34" i="7"/>
  <c r="Q32" i="7"/>
  <c r="R30" i="7"/>
  <c r="Q22" i="7"/>
  <c r="Q20" i="7"/>
  <c r="R18" i="7"/>
  <c r="AO6" i="7"/>
  <c r="AO4" i="7"/>
  <c r="AP2" i="7"/>
  <c r="AG6" i="7"/>
  <c r="AG4" i="7"/>
  <c r="AH2" i="7"/>
  <c r="Y6" i="7"/>
  <c r="Y4" i="7"/>
  <c r="Z2" i="7"/>
  <c r="Q10" i="7"/>
  <c r="Q8" i="7"/>
  <c r="R6" i="7"/>
  <c r="I22" i="7"/>
  <c r="I20" i="7"/>
  <c r="J18" i="7"/>
  <c r="A40" i="7"/>
  <c r="A38" i="7"/>
  <c r="B36" i="7"/>
  <c r="B164" i="12" l="1"/>
  <c r="C164" i="12"/>
  <c r="D164" i="12"/>
  <c r="D165" i="12"/>
  <c r="B158" i="12"/>
  <c r="C158" i="12"/>
  <c r="D158" i="12"/>
  <c r="B152" i="12"/>
  <c r="C152" i="12"/>
  <c r="D152" i="12"/>
  <c r="B153" i="12"/>
  <c r="D146" i="12"/>
  <c r="B147" i="12"/>
  <c r="B143" i="12"/>
  <c r="C143" i="12"/>
  <c r="D144" i="12"/>
  <c r="B140" i="12"/>
  <c r="C140" i="12"/>
  <c r="D140" i="12"/>
  <c r="B141" i="12"/>
  <c r="B137" i="12"/>
  <c r="C137" i="12"/>
  <c r="D131" i="12"/>
  <c r="B132" i="12"/>
  <c r="B128" i="12"/>
  <c r="C122" i="12"/>
  <c r="D122" i="12"/>
  <c r="B116" i="12"/>
  <c r="C116" i="12"/>
  <c r="D116" i="12"/>
  <c r="B117" i="12"/>
  <c r="B113" i="12"/>
  <c r="B107" i="12"/>
  <c r="D105" i="12"/>
  <c r="C104" i="12"/>
  <c r="D104" i="12"/>
  <c r="B105" i="12"/>
  <c r="B102" i="12"/>
  <c r="C98" i="12"/>
  <c r="B92" i="12"/>
  <c r="C92" i="12"/>
  <c r="D92" i="12"/>
  <c r="B93" i="12"/>
  <c r="C89" i="12"/>
  <c r="D89" i="12"/>
  <c r="B90" i="12"/>
  <c r="D90" i="12"/>
  <c r="B86" i="12"/>
  <c r="C86" i="12"/>
  <c r="D87" i="12"/>
  <c r="D86" i="12"/>
  <c r="D77" i="12"/>
  <c r="B78" i="12"/>
  <c r="D78" i="12"/>
  <c r="D75" i="12"/>
  <c r="D72" i="12"/>
  <c r="B68" i="12"/>
  <c r="C68" i="12"/>
  <c r="D68" i="12"/>
  <c r="B69" i="12"/>
  <c r="B59" i="12"/>
  <c r="D59" i="12"/>
  <c r="B60" i="12"/>
  <c r="D56" i="12"/>
  <c r="B56" i="12"/>
  <c r="D54" i="12"/>
  <c r="C44" i="12"/>
  <c r="D44" i="12"/>
  <c r="B38" i="12"/>
  <c r="C38" i="12"/>
  <c r="D38" i="12"/>
  <c r="B39" i="12"/>
  <c r="B36" i="12"/>
  <c r="B33" i="12"/>
  <c r="B29" i="12"/>
  <c r="C29" i="12"/>
  <c r="D29" i="12"/>
  <c r="B162" i="12"/>
  <c r="B144" i="12"/>
  <c r="B150" i="12"/>
  <c r="C146" i="12"/>
  <c r="B161" i="12"/>
  <c r="D162" i="12"/>
  <c r="B146" i="12"/>
  <c r="D74" i="12"/>
  <c r="B71" i="12"/>
  <c r="B75" i="12"/>
  <c r="C71" i="12"/>
  <c r="D80" i="12"/>
  <c r="D71" i="12"/>
  <c r="B77" i="12"/>
  <c r="B81" i="12"/>
  <c r="C65" i="12"/>
  <c r="B47" i="12"/>
  <c r="B51" i="12"/>
  <c r="D65" i="12"/>
  <c r="C47" i="12"/>
  <c r="B66" i="12"/>
  <c r="D47" i="12"/>
  <c r="B53" i="12"/>
  <c r="B57" i="12"/>
  <c r="D66" i="12"/>
  <c r="D2" i="12"/>
  <c r="D3" i="12"/>
  <c r="B2" i="12"/>
  <c r="C11" i="7"/>
  <c r="C9" i="7"/>
  <c r="C7" i="7"/>
  <c r="J2" i="6"/>
  <c r="B2" i="6"/>
  <c r="N11" i="6"/>
  <c r="N10" i="6"/>
  <c r="N9" i="6"/>
  <c r="N8" i="6"/>
  <c r="N7" i="6"/>
  <c r="N6" i="6"/>
  <c r="N5" i="6"/>
  <c r="N4" i="6"/>
  <c r="L11" i="6"/>
  <c r="L10" i="6"/>
  <c r="L9" i="6"/>
  <c r="L8" i="6"/>
  <c r="L7" i="6"/>
  <c r="L6" i="6"/>
  <c r="L5" i="6"/>
  <c r="L4" i="6"/>
  <c r="H15" i="6"/>
  <c r="H14" i="6"/>
  <c r="H13" i="6"/>
  <c r="H12" i="6"/>
  <c r="H11" i="6"/>
  <c r="H10" i="6"/>
  <c r="H9" i="6"/>
  <c r="H8" i="6"/>
  <c r="H7" i="6"/>
  <c r="H6" i="6"/>
  <c r="H5" i="6"/>
  <c r="H4" i="6"/>
  <c r="H3" i="6"/>
  <c r="F15" i="6"/>
  <c r="F14" i="6"/>
  <c r="F13" i="6"/>
  <c r="F12" i="6"/>
  <c r="F11" i="6"/>
  <c r="F10" i="6"/>
  <c r="F9" i="6"/>
  <c r="F8" i="6"/>
  <c r="F7" i="6"/>
  <c r="F6" i="6"/>
  <c r="F5" i="6"/>
  <c r="F4" i="6"/>
  <c r="F3" i="6"/>
  <c r="D15" i="6"/>
  <c r="D14" i="6"/>
  <c r="D13" i="6"/>
  <c r="D12" i="6"/>
  <c r="D11" i="6"/>
  <c r="D10" i="6"/>
  <c r="D9" i="6"/>
  <c r="D8" i="6"/>
  <c r="D7" i="6"/>
  <c r="D6" i="6"/>
  <c r="D5" i="6"/>
  <c r="D4" i="6"/>
  <c r="D3" i="6"/>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A3" i="8" l="1"/>
  <c r="S44" i="8"/>
  <c r="R44" i="8"/>
  <c r="A44" i="8"/>
  <c r="R43" i="8"/>
  <c r="S43"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 r="AB1" i="8"/>
  <c r="L1" i="8"/>
  <c r="R1" i="8"/>
  <c r="Z11" i="14"/>
  <c r="Z14" i="14"/>
  <c r="Z17" i="14"/>
  <c r="Z20" i="14"/>
  <c r="Z23" i="14"/>
  <c r="Z26" i="14"/>
  <c r="Z29" i="14"/>
  <c r="AC11" i="14"/>
  <c r="AC14" i="14"/>
  <c r="AC17" i="14"/>
  <c r="AC20" i="14"/>
  <c r="AC23" i="14"/>
  <c r="AC26" i="14"/>
  <c r="AC29" i="14"/>
  <c r="AF11" i="14"/>
  <c r="AF14" i="14"/>
  <c r="AF17" i="14"/>
  <c r="AF20" i="14"/>
  <c r="AF23" i="14"/>
  <c r="AF26" i="14"/>
  <c r="AF29" i="14"/>
  <c r="AI11" i="14"/>
  <c r="AI13" i="14" s="1"/>
  <c r="AI14" i="14"/>
  <c r="AI15" i="14" s="1"/>
  <c r="AI17" i="14"/>
  <c r="AI19" i="14" s="1"/>
  <c r="AI20" i="14"/>
  <c r="AI22" i="14" s="1"/>
  <c r="AI23" i="14"/>
  <c r="AI24" i="14" s="1"/>
  <c r="AI26" i="14"/>
  <c r="AI28" i="14" s="1"/>
  <c r="AI29" i="14"/>
  <c r="AL11" i="14"/>
  <c r="AL14" i="14"/>
  <c r="AL17" i="14"/>
  <c r="AL20" i="14"/>
  <c r="AL23" i="14"/>
  <c r="AL26" i="14"/>
  <c r="AL29" i="14"/>
  <c r="AO11" i="14"/>
  <c r="AO14" i="14"/>
  <c r="AO17" i="14"/>
  <c r="AO20" i="14"/>
  <c r="AO23" i="14"/>
  <c r="AO26" i="14"/>
  <c r="AO29" i="14"/>
  <c r="AR11" i="14"/>
  <c r="AR14" i="14"/>
  <c r="AR17" i="14"/>
  <c r="AR20" i="14"/>
  <c r="AR23" i="14"/>
  <c r="AR26" i="14"/>
  <c r="AR29" i="14"/>
  <c r="AI12" i="14" l="1"/>
  <c r="AI21" i="14"/>
  <c r="AI25" i="14"/>
  <c r="AI16" i="14"/>
  <c r="AI18" i="14"/>
  <c r="AI27" i="14"/>
  <c r="AD31" i="14"/>
  <c r="AH12" i="14"/>
  <c r="AH14" i="14"/>
  <c r="AH17" i="14"/>
  <c r="AH20" i="14"/>
  <c r="AK19" i="14"/>
  <c r="AK23" i="14"/>
  <c r="AK28" i="14"/>
  <c r="AI31" i="14"/>
  <c r="AN27" i="14"/>
  <c r="AN29" i="14"/>
  <c r="AQ19" i="14"/>
  <c r="AQ22" i="14"/>
  <c r="AO24" i="14"/>
  <c r="AQ26" i="14"/>
  <c r="AO31" i="14"/>
  <c r="AT13" i="14"/>
  <c r="AR15" i="14"/>
  <c r="AR21" i="14"/>
  <c r="AT18" i="14"/>
  <c r="AT31" i="14"/>
  <c r="AQ31" i="14"/>
  <c r="AK31" i="14"/>
  <c r="AH31" i="14"/>
  <c r="AE31" i="14"/>
  <c r="AB31" i="14"/>
  <c r="Z31" i="14"/>
  <c r="AR30" i="14"/>
  <c r="AK30" i="14"/>
  <c r="AI30" i="14"/>
  <c r="AE30" i="14"/>
  <c r="AD30" i="14"/>
  <c r="AC30" i="14"/>
  <c r="AB30" i="14"/>
  <c r="Z30" i="14"/>
  <c r="AK29" i="14"/>
  <c r="AE29" i="14"/>
  <c r="AD29" i="14"/>
  <c r="AB29" i="14"/>
  <c r="AQ28" i="14"/>
  <c r="AN28" i="14"/>
  <c r="AL28" i="14"/>
  <c r="AH28" i="14"/>
  <c r="AE28" i="14"/>
  <c r="AC28" i="14"/>
  <c r="AB28" i="14"/>
  <c r="Z28" i="14"/>
  <c r="AT27" i="14"/>
  <c r="AQ27" i="14"/>
  <c r="AO27" i="14"/>
  <c r="AK27" i="14"/>
  <c r="AH27" i="14"/>
  <c r="AE27" i="14"/>
  <c r="AC27" i="14"/>
  <c r="AB27" i="14"/>
  <c r="Z27" i="14"/>
  <c r="AH26" i="14"/>
  <c r="AE26" i="14"/>
  <c r="AB26" i="14"/>
  <c r="AN25" i="14"/>
  <c r="AK25" i="14"/>
  <c r="AE25" i="14"/>
  <c r="AC25" i="14"/>
  <c r="AB25" i="14"/>
  <c r="Z25" i="14"/>
  <c r="AL24" i="14"/>
  <c r="AK24" i="14"/>
  <c r="AE24" i="14"/>
  <c r="AC24" i="14"/>
  <c r="AB24" i="14"/>
  <c r="Z24" i="14"/>
  <c r="AT23" i="14"/>
  <c r="AE23" i="14"/>
  <c r="AB23" i="14"/>
  <c r="AN22" i="14"/>
  <c r="AK22" i="14"/>
  <c r="AH22" i="14"/>
  <c r="AE22" i="14"/>
  <c r="AC22" i="14"/>
  <c r="AB22" i="14"/>
  <c r="Z22" i="14"/>
  <c r="AT21" i="14"/>
  <c r="AQ21" i="14"/>
  <c r="AN21" i="14"/>
  <c r="AK21" i="14"/>
  <c r="AH21" i="14"/>
  <c r="AF21" i="14"/>
  <c r="AE21" i="14"/>
  <c r="AC21" i="14"/>
  <c r="AB21" i="14"/>
  <c r="Z21" i="14"/>
  <c r="AQ20" i="14"/>
  <c r="AN20" i="14"/>
  <c r="AK20" i="14"/>
  <c r="AE20" i="14"/>
  <c r="AB20" i="14"/>
  <c r="AT19" i="14"/>
  <c r="AR19" i="14"/>
  <c r="AO19" i="14"/>
  <c r="AH19" i="14"/>
  <c r="AE19" i="14"/>
  <c r="AC19" i="14"/>
  <c r="AB19" i="14"/>
  <c r="Z19" i="14"/>
  <c r="AR18" i="14"/>
  <c r="AO18" i="14"/>
  <c r="AN18" i="14"/>
  <c r="AH18" i="14"/>
  <c r="AE18" i="14"/>
  <c r="AC18" i="14"/>
  <c r="AB18" i="14"/>
  <c r="Z18" i="14"/>
  <c r="AT17" i="14"/>
  <c r="AQ17" i="14"/>
  <c r="AE17" i="14"/>
  <c r="AB17" i="14"/>
  <c r="AR16" i="14"/>
  <c r="AN16" i="14"/>
  <c r="AK16" i="14"/>
  <c r="AH16" i="14"/>
  <c r="AE16" i="14"/>
  <c r="AC16" i="14"/>
  <c r="AB16" i="14"/>
  <c r="Z16" i="14"/>
  <c r="AT15" i="14"/>
  <c r="AQ15" i="14"/>
  <c r="AL15" i="14"/>
  <c r="AH15" i="14"/>
  <c r="AE15" i="14"/>
  <c r="AC15" i="14"/>
  <c r="AB15" i="14"/>
  <c r="Z15" i="14"/>
  <c r="AT14" i="14"/>
  <c r="AN14" i="14"/>
  <c r="AE14" i="14"/>
  <c r="AB14" i="14"/>
  <c r="AO13" i="14"/>
  <c r="AK13" i="14"/>
  <c r="AF13" i="14"/>
  <c r="AE13" i="14"/>
  <c r="AC13" i="14"/>
  <c r="AB13" i="14"/>
  <c r="Z13" i="14"/>
  <c r="AQ12" i="14"/>
  <c r="AL12" i="14"/>
  <c r="AK12" i="14"/>
  <c r="AF12" i="14"/>
  <c r="AE12" i="14"/>
  <c r="AC12" i="14"/>
  <c r="AB12" i="14"/>
  <c r="Z12" i="14"/>
  <c r="AQ11" i="14"/>
  <c r="AK11" i="14"/>
  <c r="AH11" i="14"/>
  <c r="AE11" i="14"/>
  <c r="AB11" i="14"/>
  <c r="W28" i="14"/>
  <c r="U28" i="14"/>
  <c r="T28" i="14"/>
  <c r="R28" i="14"/>
  <c r="Q28" i="14"/>
  <c r="O28" i="14"/>
  <c r="N28" i="14"/>
  <c r="L28" i="14"/>
  <c r="K28" i="14"/>
  <c r="I28" i="14"/>
  <c r="H28" i="14"/>
  <c r="F28" i="14"/>
  <c r="E28" i="14"/>
  <c r="C28" i="14"/>
  <c r="W27" i="14"/>
  <c r="U27" i="14"/>
  <c r="T27" i="14"/>
  <c r="R27" i="14"/>
  <c r="Q27" i="14"/>
  <c r="O27" i="14"/>
  <c r="N27" i="14"/>
  <c r="L27" i="14"/>
  <c r="K27" i="14"/>
  <c r="I27" i="14"/>
  <c r="H27" i="14"/>
  <c r="F27" i="14"/>
  <c r="E27" i="14"/>
  <c r="C27" i="14"/>
  <c r="W26" i="14"/>
  <c r="T26" i="14"/>
  <c r="Q26" i="14"/>
  <c r="N26" i="14"/>
  <c r="K26" i="14"/>
  <c r="H26" i="14"/>
  <c r="E26" i="14"/>
  <c r="W25" i="14"/>
  <c r="U25" i="14"/>
  <c r="T25" i="14"/>
  <c r="R25" i="14"/>
  <c r="Q25" i="14"/>
  <c r="O25" i="14"/>
  <c r="N25" i="14"/>
  <c r="L25" i="14"/>
  <c r="K25" i="14"/>
  <c r="I25" i="14"/>
  <c r="H25" i="14"/>
  <c r="F25" i="14"/>
  <c r="E25" i="14"/>
  <c r="C25" i="14"/>
  <c r="W24" i="14"/>
  <c r="U24" i="14"/>
  <c r="T24" i="14"/>
  <c r="R24" i="14"/>
  <c r="Q24" i="14"/>
  <c r="O24" i="14"/>
  <c r="N24" i="14"/>
  <c r="L24" i="14"/>
  <c r="K24" i="14"/>
  <c r="I24" i="14"/>
  <c r="H24" i="14"/>
  <c r="F24" i="14"/>
  <c r="E24" i="14"/>
  <c r="C24" i="14"/>
  <c r="W23" i="14"/>
  <c r="T23" i="14"/>
  <c r="Q23" i="14"/>
  <c r="N23" i="14"/>
  <c r="K23" i="14"/>
  <c r="H23" i="14"/>
  <c r="E23" i="14"/>
  <c r="W22" i="14"/>
  <c r="U22" i="14"/>
  <c r="T22" i="14"/>
  <c r="R22" i="14"/>
  <c r="Q22" i="14"/>
  <c r="O22" i="14"/>
  <c r="N22" i="14"/>
  <c r="L22" i="14"/>
  <c r="K22" i="14"/>
  <c r="I22" i="14"/>
  <c r="H22" i="14"/>
  <c r="F22" i="14"/>
  <c r="E22" i="14"/>
  <c r="C22" i="14"/>
  <c r="W21" i="14"/>
  <c r="U21" i="14"/>
  <c r="T21" i="14"/>
  <c r="R21" i="14"/>
  <c r="Q21" i="14"/>
  <c r="O21" i="14"/>
  <c r="N21" i="14"/>
  <c r="L21" i="14"/>
  <c r="K21" i="14"/>
  <c r="I21" i="14"/>
  <c r="H21" i="14"/>
  <c r="F21" i="14"/>
  <c r="E21" i="14"/>
  <c r="C21" i="14"/>
  <c r="W20" i="14"/>
  <c r="T20" i="14"/>
  <c r="Q20" i="14"/>
  <c r="N20" i="14"/>
  <c r="K20" i="14"/>
  <c r="H20" i="14"/>
  <c r="E20" i="14"/>
  <c r="W19" i="14"/>
  <c r="U19" i="14"/>
  <c r="T19" i="14"/>
  <c r="R19" i="14"/>
  <c r="Q19" i="14"/>
  <c r="O19" i="14"/>
  <c r="N19" i="14"/>
  <c r="L19" i="14"/>
  <c r="K19" i="14"/>
  <c r="I19" i="14"/>
  <c r="H19" i="14"/>
  <c r="F19" i="14"/>
  <c r="E19" i="14"/>
  <c r="C19" i="14"/>
  <c r="W18" i="14"/>
  <c r="U18" i="14"/>
  <c r="T18" i="14"/>
  <c r="R18" i="14"/>
  <c r="Q18" i="14"/>
  <c r="O18" i="14"/>
  <c r="N18" i="14"/>
  <c r="L18" i="14"/>
  <c r="K18" i="14"/>
  <c r="I18" i="14"/>
  <c r="H18" i="14"/>
  <c r="F18" i="14"/>
  <c r="E18" i="14"/>
  <c r="C18" i="14"/>
  <c r="W17" i="14"/>
  <c r="T17" i="14"/>
  <c r="Q17" i="14"/>
  <c r="N17" i="14"/>
  <c r="K17" i="14"/>
  <c r="H17" i="14"/>
  <c r="E17" i="14"/>
  <c r="W16" i="14"/>
  <c r="U16" i="14"/>
  <c r="T16" i="14"/>
  <c r="R16" i="14"/>
  <c r="Q16" i="14"/>
  <c r="O16" i="14"/>
  <c r="N16" i="14"/>
  <c r="L16" i="14"/>
  <c r="K16" i="14"/>
  <c r="I16" i="14"/>
  <c r="H16" i="14"/>
  <c r="F16" i="14"/>
  <c r="E16" i="14"/>
  <c r="C16" i="14"/>
  <c r="W15" i="14"/>
  <c r="U15" i="14"/>
  <c r="T15" i="14"/>
  <c r="R15" i="14"/>
  <c r="Q15" i="14"/>
  <c r="O15" i="14"/>
  <c r="N15" i="14"/>
  <c r="L15" i="14"/>
  <c r="K15" i="14"/>
  <c r="I15" i="14"/>
  <c r="H15" i="14"/>
  <c r="F15" i="14"/>
  <c r="E15" i="14"/>
  <c r="C15" i="14"/>
  <c r="W14" i="14"/>
  <c r="T14" i="14"/>
  <c r="Q14" i="14"/>
  <c r="N14" i="14"/>
  <c r="K14" i="14"/>
  <c r="H14" i="14"/>
  <c r="E14" i="14"/>
  <c r="W13" i="14"/>
  <c r="U13" i="14"/>
  <c r="T13" i="14"/>
  <c r="R13" i="14"/>
  <c r="Q13" i="14"/>
  <c r="O13" i="14"/>
  <c r="N13" i="14"/>
  <c r="L13" i="14"/>
  <c r="K13" i="14"/>
  <c r="I13" i="14"/>
  <c r="H13" i="14"/>
  <c r="F13" i="14"/>
  <c r="E13" i="14"/>
  <c r="C13" i="14"/>
  <c r="W12" i="14"/>
  <c r="U12" i="14"/>
  <c r="T12" i="14"/>
  <c r="R12" i="14"/>
  <c r="Q12" i="14"/>
  <c r="O12" i="14"/>
  <c r="N12" i="14"/>
  <c r="L12" i="14"/>
  <c r="K12" i="14"/>
  <c r="I12" i="14"/>
  <c r="H12" i="14"/>
  <c r="F12" i="14"/>
  <c r="E12" i="14"/>
  <c r="C12" i="14"/>
  <c r="W11" i="14"/>
  <c r="T11" i="14"/>
  <c r="Q11" i="14"/>
  <c r="N11" i="14"/>
  <c r="K11" i="14"/>
  <c r="H11" i="14"/>
  <c r="E11" i="14"/>
  <c r="W10" i="14"/>
  <c r="U10" i="14"/>
  <c r="T10" i="14"/>
  <c r="S10" i="14"/>
  <c r="R10" i="14"/>
  <c r="Q10" i="14"/>
  <c r="O10" i="14"/>
  <c r="N10" i="14"/>
  <c r="L10" i="14"/>
  <c r="K10" i="14"/>
  <c r="J10" i="14"/>
  <c r="I10" i="14"/>
  <c r="H10" i="14"/>
  <c r="F10" i="14"/>
  <c r="W9" i="14"/>
  <c r="U9" i="14"/>
  <c r="T9" i="14"/>
  <c r="S9" i="14"/>
  <c r="R9" i="14"/>
  <c r="Q9" i="14"/>
  <c r="O9" i="14"/>
  <c r="N9" i="14"/>
  <c r="L9" i="14"/>
  <c r="K9" i="14"/>
  <c r="J9" i="14"/>
  <c r="I9" i="14"/>
  <c r="H9" i="14"/>
  <c r="F9" i="14"/>
  <c r="W8" i="14"/>
  <c r="T8" i="14"/>
  <c r="S8" i="14"/>
  <c r="Q8" i="14"/>
  <c r="N8" i="14"/>
  <c r="K8" i="14"/>
  <c r="J8" i="14"/>
  <c r="H8" i="14"/>
  <c r="E10" i="14"/>
  <c r="E9" i="14"/>
  <c r="C9" i="14"/>
  <c r="AC31" i="14" l="1"/>
  <c r="AH24" i="14"/>
  <c r="AQ24" i="14"/>
  <c r="AO25" i="14"/>
  <c r="AN12" i="14"/>
  <c r="AQ14" i="14"/>
  <c r="AR25" i="14"/>
  <c r="AK26" i="14"/>
  <c r="AN11" i="14"/>
  <c r="AO21" i="14"/>
  <c r="AH23" i="14"/>
  <c r="AF25" i="14"/>
  <c r="AL18" i="14"/>
  <c r="AO22" i="14"/>
  <c r="AH29" i="14"/>
  <c r="AF30" i="14"/>
  <c r="AO16" i="14"/>
  <c r="AH30" i="14"/>
  <c r="AL13" i="14"/>
  <c r="AQ16" i="14"/>
  <c r="AN17" i="14"/>
  <c r="AH13" i="14"/>
  <c r="AF15" i="14"/>
  <c r="AF16" i="14"/>
  <c r="AF18" i="14"/>
  <c r="AF19" i="14"/>
  <c r="AF22" i="14"/>
  <c r="AF24" i="14"/>
  <c r="AH25" i="14"/>
  <c r="AF27" i="14"/>
  <c r="AF28" i="14"/>
  <c r="AF31" i="14"/>
  <c r="AK14" i="14"/>
  <c r="AK15" i="14"/>
  <c r="AK17" i="14"/>
  <c r="AK18" i="14"/>
  <c r="AN13" i="14"/>
  <c r="AN15" i="14"/>
  <c r="AL16" i="14"/>
  <c r="AL19" i="14"/>
  <c r="AN19" i="14"/>
  <c r="AL22" i="14"/>
  <c r="AL21" i="14"/>
  <c r="AN23" i="14"/>
  <c r="AL25" i="14"/>
  <c r="AN24" i="14"/>
  <c r="AL27" i="14"/>
  <c r="AN26" i="14"/>
  <c r="AL30" i="14"/>
  <c r="AL31" i="14"/>
  <c r="AM30" i="14"/>
  <c r="AM31" i="14"/>
  <c r="AM29" i="14"/>
  <c r="AN30" i="14"/>
  <c r="AN31" i="14"/>
  <c r="AQ13" i="14"/>
  <c r="AO12" i="14"/>
  <c r="AO15" i="14"/>
  <c r="AQ18" i="14"/>
  <c r="AQ25" i="14"/>
  <c r="AQ23" i="14"/>
  <c r="AO28" i="14"/>
  <c r="AQ29" i="14"/>
  <c r="AO30" i="14"/>
  <c r="AQ30" i="14"/>
  <c r="AR12" i="14"/>
  <c r="AT12" i="14"/>
  <c r="AT11" i="14"/>
  <c r="AR13" i="14"/>
  <c r="AT16" i="14"/>
  <c r="AT20" i="14"/>
  <c r="AR22" i="14"/>
  <c r="AT22" i="14"/>
  <c r="AT25" i="14"/>
  <c r="AR24" i="14"/>
  <c r="AT24" i="14"/>
  <c r="AT26" i="14"/>
  <c r="AR28" i="14"/>
  <c r="AT28" i="14"/>
  <c r="AR27" i="14"/>
  <c r="AS30" i="14"/>
  <c r="AT30" i="14"/>
  <c r="AS29" i="14"/>
  <c r="AT29" i="14"/>
  <c r="AR31" i="14"/>
  <c r="AS31" i="14"/>
  <c r="E8" i="14"/>
  <c r="D10" i="14"/>
  <c r="D9" i="14"/>
  <c r="D8" i="14"/>
  <c r="C10" i="14"/>
  <c r="J17" i="2" l="1"/>
  <c r="I17" i="2"/>
  <c r="J16" i="2"/>
  <c r="I16" i="2"/>
  <c r="J15" i="2"/>
  <c r="I15" i="2"/>
  <c r="J14" i="2"/>
  <c r="I14" i="2"/>
  <c r="J13" i="2"/>
  <c r="I13" i="2"/>
  <c r="J12" i="2"/>
  <c r="I12" i="2"/>
  <c r="J11" i="2"/>
  <c r="I11" i="2"/>
  <c r="J10" i="2"/>
  <c r="I10" i="2"/>
  <c r="J9" i="2"/>
  <c r="I9" i="2"/>
  <c r="J8" i="2"/>
  <c r="I8" i="2"/>
  <c r="J7" i="2"/>
  <c r="I7" i="2"/>
  <c r="G17" i="2"/>
  <c r="F17" i="2"/>
  <c r="G16" i="2"/>
  <c r="F16" i="2"/>
  <c r="G15" i="2"/>
  <c r="F15" i="2"/>
  <c r="G14" i="2"/>
  <c r="F14" i="2"/>
  <c r="G13" i="2"/>
  <c r="F13" i="2"/>
  <c r="G12" i="2"/>
  <c r="F12" i="2"/>
  <c r="G11" i="2"/>
  <c r="F11" i="2"/>
  <c r="G10" i="2"/>
  <c r="F10" i="2"/>
  <c r="G9" i="2"/>
  <c r="F9" i="2"/>
  <c r="G8" i="2"/>
  <c r="F8" i="2"/>
  <c r="G7" i="2"/>
  <c r="F7" i="2"/>
  <c r="M25" i="14" l="1"/>
  <c r="AJ16" i="14"/>
  <c r="AA19" i="14"/>
  <c r="AP13" i="14"/>
  <c r="AD13" i="14"/>
  <c r="G28" i="14"/>
  <c r="G25" i="14"/>
  <c r="G22" i="14"/>
  <c r="G19" i="14"/>
  <c r="G10" i="14"/>
  <c r="V10" i="14"/>
  <c r="M10" i="14"/>
  <c r="AG22" i="14"/>
  <c r="AA16" i="14"/>
  <c r="V28" i="14"/>
  <c r="V25" i="14"/>
  <c r="V22" i="14"/>
  <c r="V19" i="14"/>
  <c r="V16" i="14"/>
  <c r="V13" i="14"/>
  <c r="AJ31" i="14"/>
  <c r="AA25" i="14"/>
  <c r="AM13" i="14"/>
  <c r="M28" i="14"/>
  <c r="M19" i="14"/>
  <c r="M16" i="14"/>
  <c r="M13" i="14"/>
  <c r="AG19" i="14"/>
  <c r="AA13" i="14"/>
  <c r="D28" i="14"/>
  <c r="D25" i="14"/>
  <c r="D22" i="14"/>
  <c r="D19" i="14"/>
  <c r="D16" i="14"/>
  <c r="AG28" i="14"/>
  <c r="AM16" i="14"/>
  <c r="AD28" i="14"/>
  <c r="AP22" i="14"/>
  <c r="AG16" i="14"/>
  <c r="AJ13" i="14"/>
  <c r="S28" i="14"/>
  <c r="S22" i="14"/>
  <c r="S16" i="14"/>
  <c r="S13" i="14"/>
  <c r="AG31" i="14"/>
  <c r="AD19" i="14"/>
  <c r="AG13" i="14"/>
  <c r="J28" i="14"/>
  <c r="J25" i="14"/>
  <c r="J22" i="14"/>
  <c r="J19" i="14"/>
  <c r="J16" i="14"/>
  <c r="J13" i="14"/>
  <c r="AA31" i="14"/>
  <c r="AA22" i="14"/>
  <c r="AM25" i="14"/>
  <c r="AP28" i="14"/>
  <c r="AA28" i="14"/>
  <c r="AD25" i="14"/>
  <c r="AJ22" i="14"/>
  <c r="AS19" i="14"/>
  <c r="AS16" i="14"/>
  <c r="P28" i="14"/>
  <c r="P25" i="14"/>
  <c r="P22" i="14"/>
  <c r="P19" i="14"/>
  <c r="P13" i="14"/>
  <c r="P10" i="14"/>
  <c r="G13" i="14"/>
  <c r="AJ25" i="14"/>
  <c r="AM19" i="14"/>
  <c r="AP16" i="14"/>
  <c r="AS22" i="14"/>
  <c r="AS25" i="14"/>
  <c r="AM28" i="14"/>
  <c r="AM22" i="14"/>
  <c r="AP19" i="14"/>
  <c r="AJ28" i="14"/>
  <c r="AP31" i="14"/>
  <c r="AS13" i="14"/>
  <c r="P15" i="14"/>
  <c r="AG24" i="14"/>
  <c r="AD14" i="14"/>
  <c r="S23" i="14"/>
  <c r="M20" i="14"/>
  <c r="AJ17" i="14"/>
  <c r="S25" i="14"/>
  <c r="AD16" i="14"/>
  <c r="P16" i="14"/>
  <c r="AG25" i="14"/>
  <c r="S24" i="14"/>
  <c r="AD15" i="14"/>
  <c r="AJ18" i="14"/>
  <c r="M21" i="14"/>
  <c r="G14" i="14"/>
  <c r="AP23" i="14"/>
  <c r="M22" i="14"/>
  <c r="AJ19" i="14"/>
  <c r="G15" i="14"/>
  <c r="AP24" i="14"/>
  <c r="M23" i="14"/>
  <c r="AJ14" i="14"/>
  <c r="AJ20" i="14"/>
  <c r="AS17" i="14"/>
  <c r="AP11" i="14"/>
  <c r="AD26" i="14"/>
  <c r="AD23" i="14"/>
  <c r="AG20" i="14"/>
  <c r="M26" i="14"/>
  <c r="M17" i="14"/>
  <c r="M14" i="14"/>
  <c r="M11" i="14"/>
  <c r="AM11" i="14"/>
  <c r="AA26" i="14"/>
  <c r="AA23" i="14"/>
  <c r="AG11" i="14"/>
  <c r="V26" i="14"/>
  <c r="J26" i="14"/>
  <c r="V23" i="14"/>
  <c r="J23" i="14"/>
  <c r="V20" i="14"/>
  <c r="J20" i="14"/>
  <c r="V17" i="14"/>
  <c r="J17" i="14"/>
  <c r="V14" i="14"/>
  <c r="J14" i="14"/>
  <c r="V11" i="14"/>
  <c r="J11" i="14"/>
  <c r="M8" i="14"/>
  <c r="AD17" i="14"/>
  <c r="AM17" i="14"/>
  <c r="AS23" i="14"/>
  <c r="AA29" i="14"/>
  <c r="AA20" i="14"/>
  <c r="AD11" i="14"/>
  <c r="S26" i="14"/>
  <c r="G26" i="14"/>
  <c r="G23" i="14"/>
  <c r="S20" i="14"/>
  <c r="G20" i="14"/>
  <c r="G17" i="14"/>
  <c r="S14" i="14"/>
  <c r="S11" i="14"/>
  <c r="G11" i="14"/>
  <c r="V8" i="14"/>
  <c r="AJ26" i="14"/>
  <c r="AM23" i="14"/>
  <c r="AA17" i="14"/>
  <c r="AJ23" i="14"/>
  <c r="AA14" i="14"/>
  <c r="AA11" i="14"/>
  <c r="P26" i="14"/>
  <c r="D26" i="14"/>
  <c r="P23" i="14"/>
  <c r="D23" i="14"/>
  <c r="P20" i="14"/>
  <c r="D20" i="14"/>
  <c r="P17" i="14"/>
  <c r="D17" i="14"/>
  <c r="D14" i="14"/>
  <c r="P11" i="14"/>
  <c r="G8" i="14"/>
  <c r="P8" i="14"/>
  <c r="AP14" i="14"/>
  <c r="AJ11" i="14"/>
  <c r="AP26" i="14"/>
  <c r="AP20" i="14"/>
  <c r="AJ29" i="14"/>
  <c r="AP29" i="14"/>
  <c r="AG14" i="14"/>
  <c r="AG26" i="14"/>
  <c r="AS14" i="14"/>
  <c r="AG29" i="14"/>
  <c r="AM14" i="14"/>
  <c r="AM20" i="14"/>
  <c r="AM26" i="14"/>
  <c r="AP17" i="14"/>
  <c r="AS11" i="14"/>
  <c r="AG17" i="14"/>
  <c r="AS20" i="14"/>
  <c r="G16" i="14"/>
  <c r="AP25" i="14"/>
  <c r="AJ15" i="14"/>
  <c r="M24" i="14"/>
  <c r="AD27" i="14"/>
  <c r="AD24" i="14"/>
  <c r="AG18" i="14"/>
  <c r="D27" i="14"/>
  <c r="D24" i="14"/>
  <c r="D21" i="14"/>
  <c r="D18" i="14"/>
  <c r="D15" i="14"/>
  <c r="P9" i="14"/>
  <c r="S27" i="14"/>
  <c r="S21" i="14"/>
  <c r="S15" i="14"/>
  <c r="S12" i="14"/>
  <c r="AP12" i="14"/>
  <c r="AD18" i="14"/>
  <c r="AG15" i="14"/>
  <c r="AD12" i="14"/>
  <c r="J27" i="14"/>
  <c r="J24" i="14"/>
  <c r="J21" i="14"/>
  <c r="J18" i="14"/>
  <c r="J15" i="14"/>
  <c r="AP15" i="14"/>
  <c r="AP27" i="14"/>
  <c r="AA27" i="14"/>
  <c r="AA24" i="14"/>
  <c r="AA21" i="14"/>
  <c r="AP18" i="14"/>
  <c r="V9" i="14"/>
  <c r="P12" i="14"/>
  <c r="J12" i="14"/>
  <c r="AJ21" i="14"/>
  <c r="AS15" i="14"/>
  <c r="P27" i="14"/>
  <c r="P24" i="14"/>
  <c r="P21" i="14"/>
  <c r="P18" i="14"/>
  <c r="M9" i="14"/>
  <c r="AA18" i="14"/>
  <c r="AA12" i="14"/>
  <c r="G27" i="14"/>
  <c r="G24" i="14"/>
  <c r="G21" i="14"/>
  <c r="G18" i="14"/>
  <c r="G12" i="14"/>
  <c r="V12" i="14"/>
  <c r="AM21" i="14"/>
  <c r="AJ24" i="14"/>
  <c r="AM15" i="14"/>
  <c r="V27" i="14"/>
  <c r="V24" i="14"/>
  <c r="V21" i="14"/>
  <c r="V18" i="14"/>
  <c r="V15" i="14"/>
  <c r="AA30" i="14"/>
  <c r="AA15" i="14"/>
  <c r="M27" i="14"/>
  <c r="M18" i="14"/>
  <c r="M15" i="14"/>
  <c r="M12" i="14"/>
  <c r="G9" i="14"/>
  <c r="AM24" i="14"/>
  <c r="AJ27" i="14"/>
  <c r="AJ30" i="14"/>
  <c r="AJ12" i="14"/>
  <c r="AS21" i="14"/>
  <c r="AP30" i="14"/>
  <c r="AS18" i="14"/>
  <c r="AS24" i="14"/>
  <c r="AP21" i="14"/>
  <c r="AG27" i="14"/>
  <c r="AM27" i="14"/>
  <c r="AM12" i="14"/>
  <c r="AS12" i="14"/>
  <c r="AG12" i="14"/>
  <c r="AG21" i="14"/>
  <c r="AG30" i="14"/>
  <c r="AM18" i="14"/>
  <c r="AG23" i="14"/>
  <c r="P14" i="14"/>
  <c r="B3" i="11"/>
  <c r="C2" i="12" l="1"/>
  <c r="B4" i="7"/>
  <c r="A1" i="7"/>
  <c r="B5" i="12" l="1"/>
  <c r="D6" i="12"/>
  <c r="B6" i="12"/>
  <c r="D5" i="12"/>
  <c r="C5" i="12"/>
  <c r="B9" i="12" l="1"/>
  <c r="B8" i="12"/>
  <c r="D8" i="12"/>
  <c r="C8" i="12"/>
  <c r="D9" i="12"/>
  <c r="C14" i="12" l="1"/>
  <c r="B14" i="12"/>
  <c r="D15" i="12"/>
  <c r="B15" i="12"/>
  <c r="D14" i="12"/>
  <c r="B12" i="12"/>
  <c r="D12" i="12"/>
  <c r="D11" i="12"/>
  <c r="C11" i="12"/>
  <c r="B11" i="12"/>
  <c r="D18" i="12" l="1"/>
  <c r="C17" i="12"/>
  <c r="B18" i="12"/>
  <c r="D17" i="12"/>
  <c r="B17" i="12"/>
  <c r="J6" i="2"/>
  <c r="I6" i="2"/>
  <c r="G6" i="2"/>
  <c r="F6" i="2"/>
  <c r="D21" i="12" l="1"/>
  <c r="B21" i="12"/>
  <c r="D20" i="12"/>
  <c r="C20" i="12"/>
  <c r="B20" i="12"/>
  <c r="AD21" i="14"/>
  <c r="D12" i="14"/>
  <c r="S18" i="14"/>
  <c r="AS27" i="14"/>
  <c r="AD22" i="14"/>
  <c r="D13" i="14"/>
  <c r="S19" i="14"/>
  <c r="AS28" i="14"/>
  <c r="AD20" i="14"/>
  <c r="AS26" i="14"/>
  <c r="S17" i="14"/>
  <c r="D11" i="14"/>
  <c r="S42" i="8"/>
  <c r="R42" i="8"/>
  <c r="S41" i="8"/>
  <c r="J41" i="9"/>
  <c r="S40" i="8"/>
  <c r="R39" i="8"/>
  <c r="S38" i="8"/>
  <c r="R38" i="8"/>
  <c r="R36" i="8"/>
  <c r="S36" i="8"/>
  <c r="R35" i="8"/>
  <c r="S34" i="8"/>
  <c r="Z34" i="9"/>
  <c r="R33" i="8"/>
  <c r="S32" i="8"/>
  <c r="R31" i="8"/>
  <c r="S30" i="8"/>
  <c r="R30" i="8"/>
  <c r="R29" i="8"/>
  <c r="R28" i="8"/>
  <c r="S28" i="8"/>
  <c r="S26" i="8"/>
  <c r="R26" i="8"/>
  <c r="R25" i="8"/>
  <c r="S24" i="8"/>
  <c r="R24" i="8"/>
  <c r="R23" i="8"/>
  <c r="S22" i="8"/>
  <c r="R22" i="8"/>
  <c r="R21" i="8"/>
  <c r="R20" i="8"/>
  <c r="S20" i="8"/>
  <c r="R19" i="8"/>
  <c r="S18" i="8"/>
  <c r="R18" i="8"/>
  <c r="R17" i="9"/>
  <c r="S16" i="8"/>
  <c r="R16" i="8"/>
  <c r="R15" i="9"/>
  <c r="S14" i="8"/>
  <c r="R14" i="8"/>
  <c r="S12" i="8"/>
  <c r="R12" i="8"/>
  <c r="R11" i="9"/>
  <c r="S10" i="8"/>
  <c r="R10" i="8"/>
  <c r="R9" i="9"/>
  <c r="S8" i="8"/>
  <c r="R8" i="8"/>
  <c r="R7" i="9"/>
  <c r="S6" i="8"/>
  <c r="R6" i="8"/>
  <c r="S4" i="8"/>
  <c r="R4" i="8"/>
  <c r="D1" i="9"/>
  <c r="R3" i="8" l="1"/>
  <c r="R5" i="8"/>
  <c r="R7" i="8"/>
  <c r="R9" i="8"/>
  <c r="R11" i="8"/>
  <c r="R13" i="8"/>
  <c r="R15" i="8"/>
  <c r="R17" i="8"/>
  <c r="R34" i="8"/>
  <c r="B3" i="9"/>
  <c r="B11" i="9"/>
  <c r="B19" i="9"/>
  <c r="B27" i="9"/>
  <c r="R32" i="8"/>
  <c r="B5" i="9"/>
  <c r="B13" i="9"/>
  <c r="B21" i="9"/>
  <c r="B29" i="9"/>
  <c r="B7" i="9"/>
  <c r="B15" i="9"/>
  <c r="B23" i="9"/>
  <c r="I31" i="9"/>
  <c r="B9" i="9"/>
  <c r="B17" i="9"/>
  <c r="B25" i="9"/>
  <c r="Q4" i="9"/>
  <c r="A4" i="9"/>
  <c r="Y4" i="9"/>
  <c r="I4" i="9"/>
  <c r="Q6" i="9"/>
  <c r="A6" i="9"/>
  <c r="Y6" i="9"/>
  <c r="I6" i="9"/>
  <c r="Q8" i="9"/>
  <c r="A8" i="9"/>
  <c r="Y8" i="9"/>
  <c r="I8" i="9"/>
  <c r="Q10" i="9"/>
  <c r="A10" i="9"/>
  <c r="Y10" i="9"/>
  <c r="I10" i="9"/>
  <c r="Q12" i="9"/>
  <c r="A12" i="9"/>
  <c r="Y12" i="9"/>
  <c r="I12" i="9"/>
  <c r="Q14" i="9"/>
  <c r="A14" i="9"/>
  <c r="Y14" i="9"/>
  <c r="I14" i="9"/>
  <c r="Q16" i="9"/>
  <c r="A16" i="9"/>
  <c r="Y16" i="9"/>
  <c r="I16" i="9"/>
  <c r="Q18" i="9"/>
  <c r="A18" i="9"/>
  <c r="Y18" i="9"/>
  <c r="I18" i="9"/>
  <c r="S23" i="8"/>
  <c r="Q26" i="9"/>
  <c r="A26" i="9"/>
  <c r="Y26" i="9"/>
  <c r="I26" i="9"/>
  <c r="S31" i="8"/>
  <c r="Q34" i="9"/>
  <c r="A34" i="9"/>
  <c r="Y34" i="9"/>
  <c r="I34" i="9"/>
  <c r="S39" i="8"/>
  <c r="Q20" i="9"/>
  <c r="A20" i="9"/>
  <c r="Y20" i="9"/>
  <c r="I20" i="9"/>
  <c r="S25" i="8"/>
  <c r="Q28" i="9"/>
  <c r="A28" i="9"/>
  <c r="Y28" i="9"/>
  <c r="I28" i="9"/>
  <c r="S33" i="8"/>
  <c r="Y36" i="9"/>
  <c r="Q36" i="9"/>
  <c r="A36" i="9"/>
  <c r="I36" i="9"/>
  <c r="S21" i="8"/>
  <c r="Q24" i="9"/>
  <c r="A24" i="9"/>
  <c r="Y24" i="9"/>
  <c r="I24" i="9"/>
  <c r="S29" i="8"/>
  <c r="Q32" i="9"/>
  <c r="A32" i="9"/>
  <c r="Y32" i="9"/>
  <c r="I32" i="9"/>
  <c r="S37" i="8"/>
  <c r="S3" i="8"/>
  <c r="S5" i="8"/>
  <c r="S7" i="8"/>
  <c r="S9" i="8"/>
  <c r="S11" i="8"/>
  <c r="S13" i="8"/>
  <c r="S15" i="8"/>
  <c r="S17" i="8"/>
  <c r="S19" i="8"/>
  <c r="Q22" i="9"/>
  <c r="A22" i="9"/>
  <c r="Y22" i="9"/>
  <c r="I22" i="9"/>
  <c r="S27" i="8"/>
  <c r="Q30" i="9"/>
  <c r="A30" i="9"/>
  <c r="Y30" i="9"/>
  <c r="I30" i="9"/>
  <c r="S35" i="8"/>
  <c r="Y38" i="9"/>
  <c r="I38" i="9"/>
  <c r="Q38" i="9"/>
  <c r="A38" i="9"/>
  <c r="Z4" i="9"/>
  <c r="J4" i="9"/>
  <c r="Z6" i="9"/>
  <c r="J6" i="9"/>
  <c r="Z8" i="9"/>
  <c r="J8" i="9"/>
  <c r="Z10" i="9"/>
  <c r="J10" i="9"/>
  <c r="Z12" i="9"/>
  <c r="J12" i="9"/>
  <c r="Z14" i="9"/>
  <c r="J14" i="9"/>
  <c r="Z16" i="9"/>
  <c r="J16" i="9"/>
  <c r="Z18" i="9"/>
  <c r="J18" i="9"/>
  <c r="Z20" i="9"/>
  <c r="J20" i="9"/>
  <c r="Z22" i="9"/>
  <c r="J22" i="9"/>
  <c r="Z24" i="9"/>
  <c r="J24" i="9"/>
  <c r="Z26" i="9"/>
  <c r="J26" i="9"/>
  <c r="Z28" i="9"/>
  <c r="J28" i="9"/>
  <c r="Z30" i="9"/>
  <c r="J30" i="9"/>
  <c r="R32" i="9"/>
  <c r="B32" i="9"/>
  <c r="J32" i="9"/>
  <c r="R34" i="9"/>
  <c r="B34" i="9"/>
  <c r="J34" i="9"/>
  <c r="R36" i="9"/>
  <c r="B36" i="9"/>
  <c r="Z36" i="9"/>
  <c r="J36" i="9"/>
  <c r="R38" i="9"/>
  <c r="B38" i="9"/>
  <c r="Z38" i="9"/>
  <c r="J38" i="9"/>
  <c r="R40" i="9"/>
  <c r="B40" i="9"/>
  <c r="Z40" i="9"/>
  <c r="J40" i="9"/>
  <c r="R40" i="8"/>
  <c r="R3" i="9"/>
  <c r="R5" i="9"/>
  <c r="R13" i="9"/>
  <c r="R19" i="9"/>
  <c r="R21" i="9"/>
  <c r="R23" i="9"/>
  <c r="R25" i="9"/>
  <c r="R27" i="9"/>
  <c r="R29" i="9"/>
  <c r="Z31" i="9"/>
  <c r="Z35" i="9"/>
  <c r="R1" i="9"/>
  <c r="B1" i="9"/>
  <c r="Z1" i="9"/>
  <c r="J1" i="9"/>
  <c r="Q3" i="9"/>
  <c r="A3" i="9"/>
  <c r="Y3" i="9"/>
  <c r="I3" i="9"/>
  <c r="Q5" i="9"/>
  <c r="A5" i="9"/>
  <c r="Y5" i="9"/>
  <c r="I5" i="9"/>
  <c r="Q7" i="9"/>
  <c r="A7" i="9"/>
  <c r="Y7" i="9"/>
  <c r="I7" i="9"/>
  <c r="Q9" i="9"/>
  <c r="A9" i="9"/>
  <c r="Y9" i="9"/>
  <c r="I9" i="9"/>
  <c r="Q11" i="9"/>
  <c r="A11" i="9"/>
  <c r="Y11" i="9"/>
  <c r="I11" i="9"/>
  <c r="Q13" i="9"/>
  <c r="A13" i="9"/>
  <c r="Y13" i="9"/>
  <c r="I13" i="9"/>
  <c r="Q15" i="9"/>
  <c r="A15" i="9"/>
  <c r="Y15" i="9"/>
  <c r="I15" i="9"/>
  <c r="Q17" i="9"/>
  <c r="A17" i="9"/>
  <c r="Y17" i="9"/>
  <c r="I17" i="9"/>
  <c r="Q19" i="9"/>
  <c r="A19" i="9"/>
  <c r="Y19" i="9"/>
  <c r="I19" i="9"/>
  <c r="Q21" i="9"/>
  <c r="A21" i="9"/>
  <c r="Y21" i="9"/>
  <c r="I21" i="9"/>
  <c r="Q23" i="9"/>
  <c r="A23" i="9"/>
  <c r="Y23" i="9"/>
  <c r="I23" i="9"/>
  <c r="Q25" i="9"/>
  <c r="A25" i="9"/>
  <c r="Y25" i="9"/>
  <c r="I25" i="9"/>
  <c r="Q27" i="9"/>
  <c r="A27" i="9"/>
  <c r="Y27" i="9"/>
  <c r="I27" i="9"/>
  <c r="R27" i="8"/>
  <c r="Q29" i="9"/>
  <c r="A29" i="9"/>
  <c r="Y29" i="9"/>
  <c r="I29" i="9"/>
  <c r="Q31" i="9"/>
  <c r="A31" i="9"/>
  <c r="Y31" i="9"/>
  <c r="Q33" i="9"/>
  <c r="A33" i="9"/>
  <c r="Y33" i="9"/>
  <c r="I33" i="9"/>
  <c r="Q35" i="9"/>
  <c r="A35" i="9"/>
  <c r="Y35" i="9"/>
  <c r="I35" i="9"/>
  <c r="Y37" i="9"/>
  <c r="I37" i="9"/>
  <c r="Q37" i="9"/>
  <c r="A37" i="9"/>
  <c r="R37" i="8"/>
  <c r="Y39" i="9"/>
  <c r="I39" i="9"/>
  <c r="Q39" i="9"/>
  <c r="A39" i="9"/>
  <c r="R41" i="9"/>
  <c r="B41" i="9"/>
  <c r="R41" i="8"/>
  <c r="Z41" i="9"/>
  <c r="B4" i="9"/>
  <c r="B6" i="9"/>
  <c r="B8" i="9"/>
  <c r="B10" i="9"/>
  <c r="B12" i="9"/>
  <c r="B14" i="9"/>
  <c r="B16" i="9"/>
  <c r="B18" i="9"/>
  <c r="B20" i="9"/>
  <c r="B22" i="9"/>
  <c r="B24" i="9"/>
  <c r="B26" i="9"/>
  <c r="B28" i="9"/>
  <c r="B30" i="9"/>
  <c r="Z32" i="9"/>
  <c r="J37" i="9"/>
  <c r="AB1" i="9"/>
  <c r="L1" i="9"/>
  <c r="Z3" i="9"/>
  <c r="J3" i="9"/>
  <c r="Z5" i="9"/>
  <c r="J5" i="9"/>
  <c r="Z7" i="9"/>
  <c r="J7" i="9"/>
  <c r="Z9" i="9"/>
  <c r="J9" i="9"/>
  <c r="Z11" i="9"/>
  <c r="J11" i="9"/>
  <c r="Z13" i="9"/>
  <c r="J13" i="9"/>
  <c r="Z15" i="9"/>
  <c r="J15" i="9"/>
  <c r="Z17" i="9"/>
  <c r="J17" i="9"/>
  <c r="Z19" i="9"/>
  <c r="J19" i="9"/>
  <c r="Z21" i="9"/>
  <c r="J21" i="9"/>
  <c r="Z23" i="9"/>
  <c r="J23" i="9"/>
  <c r="Z25" i="9"/>
  <c r="J25" i="9"/>
  <c r="Z27" i="9"/>
  <c r="J27" i="9"/>
  <c r="Z29" i="9"/>
  <c r="J29" i="9"/>
  <c r="B31" i="9"/>
  <c r="R31" i="9"/>
  <c r="J31" i="9"/>
  <c r="R33" i="9"/>
  <c r="B33" i="9"/>
  <c r="J33" i="9"/>
  <c r="R35" i="9"/>
  <c r="B35" i="9"/>
  <c r="J35" i="9"/>
  <c r="R37" i="9"/>
  <c r="B37" i="9"/>
  <c r="Z37" i="9"/>
  <c r="R39" i="9"/>
  <c r="B39" i="9"/>
  <c r="Z39" i="9"/>
  <c r="T1" i="9"/>
  <c r="R4" i="9"/>
  <c r="R6" i="9"/>
  <c r="R8" i="9"/>
  <c r="R10" i="9"/>
  <c r="R12" i="9"/>
  <c r="R14" i="9"/>
  <c r="R16" i="9"/>
  <c r="R18" i="9"/>
  <c r="R20" i="9"/>
  <c r="R22" i="9"/>
  <c r="R24" i="9"/>
  <c r="R26" i="9"/>
  <c r="R28" i="9"/>
  <c r="R30" i="9"/>
  <c r="Z33" i="9"/>
  <c r="J39" i="9"/>
  <c r="Y40" i="9"/>
  <c r="I40" i="9"/>
  <c r="Q40" i="9"/>
  <c r="A40" i="9"/>
  <c r="Y42" i="9"/>
  <c r="I42" i="9"/>
  <c r="Q42" i="9"/>
  <c r="A42" i="9"/>
  <c r="R42" i="9"/>
  <c r="B42" i="9"/>
  <c r="J42" i="9"/>
  <c r="Y41" i="9"/>
  <c r="I41" i="9"/>
  <c r="Q41" i="9"/>
  <c r="A41" i="9"/>
  <c r="Z42" i="9"/>
  <c r="AX29" i="1"/>
  <c r="AU29" i="1"/>
  <c r="AR29" i="1"/>
  <c r="AO29" i="1"/>
  <c r="AL29" i="1"/>
  <c r="AL27" i="1"/>
  <c r="AX27" i="1"/>
  <c r="AU27" i="1"/>
  <c r="AR27" i="1"/>
  <c r="AO27" i="1"/>
  <c r="AX24" i="1"/>
  <c r="AU24" i="1"/>
  <c r="AR24" i="1"/>
  <c r="AO24" i="1"/>
  <c r="AL24" i="1"/>
  <c r="AX21" i="1"/>
  <c r="AU21" i="1"/>
  <c r="AR21" i="1"/>
  <c r="AO21" i="1"/>
  <c r="AL21" i="1"/>
  <c r="AX18" i="1"/>
  <c r="AU18" i="1"/>
  <c r="AR18" i="1"/>
  <c r="AO18" i="1"/>
  <c r="AL18" i="1"/>
  <c r="AX15" i="1"/>
  <c r="AU15" i="1"/>
  <c r="AR15" i="1"/>
  <c r="AO15" i="1"/>
  <c r="AL15" i="1"/>
  <c r="AH28" i="1"/>
  <c r="AH25" i="1"/>
  <c r="AH22" i="1"/>
  <c r="AH19" i="1"/>
  <c r="AH16" i="1"/>
  <c r="AE28" i="1"/>
  <c r="AE25" i="1"/>
  <c r="AE22" i="1"/>
  <c r="AE19" i="1"/>
  <c r="AE16" i="1"/>
  <c r="AB16" i="1"/>
  <c r="AB28" i="1"/>
  <c r="AB25" i="1"/>
  <c r="AB22" i="1"/>
  <c r="AB19" i="1"/>
  <c r="AC15" i="1"/>
  <c r="AI29" i="1"/>
  <c r="AF29" i="1"/>
  <c r="AC29" i="1"/>
  <c r="AC27" i="1"/>
  <c r="AI27" i="1"/>
  <c r="AF27" i="1"/>
  <c r="AI24" i="1"/>
  <c r="AF24" i="1"/>
  <c r="AC24" i="1"/>
  <c r="AI21" i="1"/>
  <c r="AF21" i="1"/>
  <c r="AC21" i="1"/>
  <c r="AI18" i="1"/>
  <c r="AF18" i="1"/>
  <c r="AC18" i="1"/>
  <c r="AI15" i="1"/>
  <c r="AF15" i="1"/>
  <c r="AY28" i="1"/>
  <c r="AY25" i="1"/>
  <c r="AY22" i="1"/>
  <c r="AY19" i="1"/>
  <c r="AY16" i="1"/>
  <c r="AW16" i="1"/>
  <c r="AW28" i="1"/>
  <c r="AW25" i="1"/>
  <c r="AW22" i="1"/>
  <c r="AW19" i="1"/>
  <c r="AT28" i="1"/>
  <c r="AT25" i="1"/>
  <c r="AT22" i="1"/>
  <c r="AT19" i="1"/>
  <c r="AT16" i="1"/>
  <c r="AQ28" i="1"/>
  <c r="AQ25" i="1"/>
  <c r="AQ22" i="1"/>
  <c r="AQ19" i="1"/>
  <c r="AQ16" i="1"/>
  <c r="AN28" i="1"/>
  <c r="AN25" i="1"/>
  <c r="AN22" i="1"/>
  <c r="AN19" i="1"/>
  <c r="AN16" i="1"/>
  <c r="AK28" i="1"/>
  <c r="AK25" i="1"/>
  <c r="AK22" i="1"/>
  <c r="AK19" i="1"/>
  <c r="AK16" i="1"/>
  <c r="AK13" i="1"/>
  <c r="AX12" i="1"/>
  <c r="AU12" i="1"/>
  <c r="AR12" i="1"/>
  <c r="AO12" i="1"/>
  <c r="AL12" i="1"/>
  <c r="AX9" i="1"/>
  <c r="AU9" i="1"/>
  <c r="AR9" i="1"/>
  <c r="AO9" i="1"/>
  <c r="AL9" i="1"/>
  <c r="AL6" i="1"/>
  <c r="AY13" i="1"/>
  <c r="AY10" i="1"/>
  <c r="AW13" i="1"/>
  <c r="AW10" i="1"/>
  <c r="AT13" i="1"/>
  <c r="AT10" i="1"/>
  <c r="AQ13" i="1"/>
  <c r="AQ10" i="1"/>
  <c r="AN13" i="1"/>
  <c r="AN10" i="1"/>
  <c r="AK10" i="1"/>
  <c r="AY7" i="1"/>
  <c r="AW7" i="1"/>
  <c r="AT7" i="1"/>
  <c r="AQ7" i="1"/>
  <c r="AN7" i="1"/>
  <c r="AK7" i="1"/>
  <c r="AX6" i="1"/>
  <c r="AU6" i="1"/>
  <c r="AR6" i="1"/>
  <c r="AO6" i="1"/>
</calcChain>
</file>

<file path=xl/comments1.xml><?xml version="1.0" encoding="utf-8"?>
<comments xmlns="http://schemas.openxmlformats.org/spreadsheetml/2006/main">
  <authors>
    <author>作成者</author>
  </authors>
  <commentList>
    <comment ref="AV2" authorId="0" shapeId="0">
      <text>
        <r>
          <rPr>
            <b/>
            <sz val="9"/>
            <color indexed="81"/>
            <rFont val="MS P ゴシック"/>
            <family val="3"/>
            <charset val="128"/>
          </rPr>
          <t>各生徒の欄は、左上に出席番号を入力すると氏名や電話番号が入力されます。
連絡を回す上でのルール（左下）は、適宜書き換えてください。</t>
        </r>
      </text>
    </comment>
  </commentList>
</comments>
</file>

<file path=xl/comments2.xml><?xml version="1.0" encoding="utf-8"?>
<comments xmlns="http://schemas.openxmlformats.org/spreadsheetml/2006/main">
  <authors>
    <author>作成者</author>
  </authors>
  <commentList>
    <comment ref="E2" authorId="0" shapeId="0">
      <text>
        <r>
          <rPr>
            <b/>
            <sz val="9"/>
            <color indexed="81"/>
            <rFont val="MS P ゴシック"/>
            <family val="3"/>
            <charset val="128"/>
          </rPr>
          <t>このページは、シール付台紙などに印刷してラベルとして使えます。一番左のA列の数字が出席番号になっています。</t>
        </r>
      </text>
    </comment>
  </commentList>
</comments>
</file>

<file path=xl/sharedStrings.xml><?xml version="1.0" encoding="utf-8"?>
<sst xmlns="http://schemas.openxmlformats.org/spreadsheetml/2006/main" count="132" uniqueCount="116">
  <si>
    <t>縦列</t>
    <rPh sb="0" eb="1">
      <t>タテ</t>
    </rPh>
    <rPh sb="1" eb="2">
      <t>レツ</t>
    </rPh>
    <phoneticPr fontId="1"/>
  </si>
  <si>
    <t>横列</t>
    <rPh sb="0" eb="1">
      <t>ヨコ</t>
    </rPh>
    <rPh sb="1" eb="2">
      <t>レツ</t>
    </rPh>
    <phoneticPr fontId="1"/>
  </si>
  <si>
    <t>罫線設定欄</t>
    <rPh sb="0" eb="2">
      <t>ケイセン</t>
    </rPh>
    <rPh sb="2" eb="4">
      <t>セッテイ</t>
    </rPh>
    <rPh sb="4" eb="5">
      <t>ラン</t>
    </rPh>
    <phoneticPr fontId="1"/>
  </si>
  <si>
    <t>始めに大枠を左の黄色列にて設定し、班分け等の区切り線は下記を手動で設定</t>
    <rPh sb="0" eb="1">
      <t>ハジ</t>
    </rPh>
    <rPh sb="3" eb="5">
      <t>オオワク</t>
    </rPh>
    <rPh sb="6" eb="7">
      <t>ヒダリ</t>
    </rPh>
    <rPh sb="8" eb="10">
      <t>キイロ</t>
    </rPh>
    <rPh sb="10" eb="11">
      <t>レツ</t>
    </rPh>
    <rPh sb="13" eb="15">
      <t>セッテイ</t>
    </rPh>
    <rPh sb="17" eb="18">
      <t>ハン</t>
    </rPh>
    <rPh sb="18" eb="19">
      <t>ワ</t>
    </rPh>
    <rPh sb="20" eb="21">
      <t>トウ</t>
    </rPh>
    <rPh sb="22" eb="24">
      <t>クギ</t>
    </rPh>
    <rPh sb="25" eb="26">
      <t>セン</t>
    </rPh>
    <rPh sb="27" eb="29">
      <t>カキ</t>
    </rPh>
    <rPh sb="30" eb="32">
      <t>シュドウ</t>
    </rPh>
    <rPh sb="33" eb="35">
      <t>セッテイ</t>
    </rPh>
    <phoneticPr fontId="1"/>
  </si>
  <si>
    <t>数字凡例　２→太線、１→細線、０→無線</t>
    <rPh sb="0" eb="2">
      <t>スウジ</t>
    </rPh>
    <rPh sb="2" eb="4">
      <t>ハンレイ</t>
    </rPh>
    <rPh sb="7" eb="9">
      <t>フトセン</t>
    </rPh>
    <rPh sb="12" eb="14">
      <t>ホソセン</t>
    </rPh>
    <rPh sb="17" eb="19">
      <t>ムセン</t>
    </rPh>
    <phoneticPr fontId="1"/>
  </si>
  <si>
    <t>縦</t>
    <rPh sb="0" eb="1">
      <t>タテ</t>
    </rPh>
    <phoneticPr fontId="1"/>
  </si>
  <si>
    <t>横</t>
    <rPh sb="0" eb="1">
      <t>ヨコ</t>
    </rPh>
    <phoneticPr fontId="1"/>
  </si>
  <si>
    <t>氏名（スペース区切り）</t>
    <rPh sb="0" eb="2">
      <t>シメイ</t>
    </rPh>
    <rPh sb="7" eb="9">
      <t>クギ</t>
    </rPh>
    <phoneticPr fontId="1"/>
  </si>
  <si>
    <t>姓</t>
    <rPh sb="0" eb="1">
      <t>セイ</t>
    </rPh>
    <phoneticPr fontId="1"/>
  </si>
  <si>
    <t>名</t>
    <rPh sb="0" eb="1">
      <t>メイ</t>
    </rPh>
    <phoneticPr fontId="1"/>
  </si>
  <si>
    <t>性別</t>
    <rPh sb="0" eb="2">
      <t>セイベツ</t>
    </rPh>
    <phoneticPr fontId="1"/>
  </si>
  <si>
    <t>出席番号</t>
    <rPh sb="0" eb="2">
      <t>シュッセキ</t>
    </rPh>
    <rPh sb="2" eb="4">
      <t>バンゴウ</t>
    </rPh>
    <phoneticPr fontId="1"/>
  </si>
  <si>
    <t>男</t>
    <rPh sb="0" eb="1">
      <t>オトコ</t>
    </rPh>
    <phoneticPr fontId="1"/>
  </si>
  <si>
    <t>氏名</t>
    <rPh sb="0" eb="2">
      <t>シメイ</t>
    </rPh>
    <phoneticPr fontId="5"/>
  </si>
  <si>
    <t>ふりがな</t>
    <phoneticPr fontId="5"/>
  </si>
  <si>
    <t>連絡網番号（上段）</t>
    <rPh sb="0" eb="2">
      <t>レンラク</t>
    </rPh>
    <rPh sb="2" eb="3">
      <t>アミ</t>
    </rPh>
    <rPh sb="3" eb="5">
      <t>バンゴウ</t>
    </rPh>
    <rPh sb="6" eb="8">
      <t>ジョウダン</t>
    </rPh>
    <phoneticPr fontId="5"/>
  </si>
  <si>
    <t>連絡網番号（下段）</t>
    <rPh sb="0" eb="3">
      <t>レンラクモウ</t>
    </rPh>
    <rPh sb="3" eb="5">
      <t>バンゴウ</t>
    </rPh>
    <rPh sb="6" eb="8">
      <t>カダン</t>
    </rPh>
    <phoneticPr fontId="5"/>
  </si>
  <si>
    <t>担任情報</t>
    <rPh sb="0" eb="2">
      <t>タンニン</t>
    </rPh>
    <rPh sb="2" eb="4">
      <t>ジョウホウ</t>
    </rPh>
    <phoneticPr fontId="5"/>
  </si>
  <si>
    <t>連絡先</t>
    <rPh sb="0" eb="3">
      <t>レンラクサキ</t>
    </rPh>
    <phoneticPr fontId="5"/>
  </si>
  <si>
    <t>学校情報</t>
    <rPh sb="0" eb="2">
      <t>ガッコウ</t>
    </rPh>
    <rPh sb="2" eb="4">
      <t>ジョウホウ</t>
    </rPh>
    <phoneticPr fontId="5"/>
  </si>
  <si>
    <t>名称</t>
    <rPh sb="0" eb="2">
      <t>メイショウ</t>
    </rPh>
    <phoneticPr fontId="5"/>
  </si>
  <si>
    <t>住所</t>
    <rPh sb="0" eb="2">
      <t>ジュウショ</t>
    </rPh>
    <phoneticPr fontId="5"/>
  </si>
  <si>
    <t>電話</t>
    <rPh sb="0" eb="2">
      <t>デンワ</t>
    </rPh>
    <phoneticPr fontId="5"/>
  </si>
  <si>
    <t>国語</t>
    <rPh sb="0" eb="2">
      <t>コクゴ</t>
    </rPh>
    <phoneticPr fontId="5"/>
  </si>
  <si>
    <t>社会</t>
    <rPh sb="0" eb="2">
      <t>シャカイ</t>
    </rPh>
    <phoneticPr fontId="5"/>
  </si>
  <si>
    <t>男子</t>
    <rPh sb="0" eb="2">
      <t>ダンシ</t>
    </rPh>
    <phoneticPr fontId="5"/>
  </si>
  <si>
    <t>女子</t>
    <rPh sb="0" eb="2">
      <t>ジョシ</t>
    </rPh>
    <phoneticPr fontId="5"/>
  </si>
  <si>
    <t>数学</t>
    <rPh sb="0" eb="2">
      <t>スウガク</t>
    </rPh>
    <phoneticPr fontId="5"/>
  </si>
  <si>
    <t>理科</t>
    <rPh sb="0" eb="2">
      <t>リカ</t>
    </rPh>
    <phoneticPr fontId="5"/>
  </si>
  <si>
    <t>学級委員会</t>
    <rPh sb="0" eb="2">
      <t>ガッキュウ</t>
    </rPh>
    <rPh sb="2" eb="5">
      <t>イインカイ</t>
    </rPh>
    <phoneticPr fontId="5"/>
  </si>
  <si>
    <t>英語</t>
    <rPh sb="0" eb="2">
      <t>エイゴ</t>
    </rPh>
    <phoneticPr fontId="5"/>
  </si>
  <si>
    <t>音楽・美術</t>
    <rPh sb="0" eb="2">
      <t>オンガク</t>
    </rPh>
    <rPh sb="3" eb="5">
      <t>ビジュツ</t>
    </rPh>
    <phoneticPr fontId="5"/>
  </si>
  <si>
    <t>生活委員会</t>
    <rPh sb="0" eb="2">
      <t>セイカツ</t>
    </rPh>
    <rPh sb="2" eb="5">
      <t>イインカイ</t>
    </rPh>
    <phoneticPr fontId="5"/>
  </si>
  <si>
    <t>技術・家庭</t>
    <rPh sb="0" eb="2">
      <t>ギジュツ</t>
    </rPh>
    <rPh sb="3" eb="5">
      <t>カテイ</t>
    </rPh>
    <phoneticPr fontId="5"/>
  </si>
  <si>
    <t>保健体育</t>
    <rPh sb="0" eb="2">
      <t>ホケン</t>
    </rPh>
    <rPh sb="2" eb="4">
      <t>タイイク</t>
    </rPh>
    <phoneticPr fontId="5"/>
  </si>
  <si>
    <t>保健委員会</t>
    <rPh sb="0" eb="2">
      <t>ホケン</t>
    </rPh>
    <rPh sb="2" eb="5">
      <t>イインカイ</t>
    </rPh>
    <phoneticPr fontId="5"/>
  </si>
  <si>
    <t>進路</t>
    <rPh sb="0" eb="2">
      <t>シンロ</t>
    </rPh>
    <phoneticPr fontId="5"/>
  </si>
  <si>
    <t>給食委員会</t>
    <rPh sb="0" eb="2">
      <t>キュウショク</t>
    </rPh>
    <rPh sb="2" eb="5">
      <t>イインカイ</t>
    </rPh>
    <phoneticPr fontId="5"/>
  </si>
  <si>
    <t>集配</t>
    <rPh sb="0" eb="2">
      <t>シュウハイ</t>
    </rPh>
    <phoneticPr fontId="5"/>
  </si>
  <si>
    <t>連絡黒板</t>
    <rPh sb="0" eb="2">
      <t>レンラク</t>
    </rPh>
    <rPh sb="2" eb="4">
      <t>コクバン</t>
    </rPh>
    <phoneticPr fontId="5"/>
  </si>
  <si>
    <t>図書委員会</t>
    <rPh sb="0" eb="2">
      <t>トショ</t>
    </rPh>
    <rPh sb="2" eb="5">
      <t>イインカイ</t>
    </rPh>
    <phoneticPr fontId="5"/>
  </si>
  <si>
    <t>担任　　河野　晃</t>
    <rPh sb="0" eb="2">
      <t>タンニン</t>
    </rPh>
    <rPh sb="4" eb="6">
      <t>コウノ</t>
    </rPh>
    <rPh sb="7" eb="8">
      <t>アキラ</t>
    </rPh>
    <phoneticPr fontId="5"/>
  </si>
  <si>
    <t>自宅：6780-0563　携帯090-8566-7983</t>
    <rPh sb="0" eb="2">
      <t>ジタク</t>
    </rPh>
    <rPh sb="13" eb="15">
      <t>ケイタイ</t>
    </rPh>
    <phoneticPr fontId="5"/>
  </si>
  <si>
    <t>ふりがな</t>
    <phoneticPr fontId="5"/>
  </si>
  <si>
    <t>ふりがな(スペース区切り)</t>
    <rPh sb="9" eb="11">
      <t>クギ</t>
    </rPh>
    <phoneticPr fontId="1"/>
  </si>
  <si>
    <t>姓ふりがな</t>
    <rPh sb="0" eb="1">
      <t>セイ</t>
    </rPh>
    <phoneticPr fontId="1"/>
  </si>
  <si>
    <t>名ふりがな</t>
    <rPh sb="0" eb="1">
      <t>メイ</t>
    </rPh>
    <phoneticPr fontId="1"/>
  </si>
  <si>
    <t>校長名</t>
    <rPh sb="0" eb="3">
      <t>コウチョウメイ</t>
    </rPh>
    <phoneticPr fontId="1"/>
  </si>
  <si>
    <t>年</t>
    <rPh sb="0" eb="1">
      <t>ネン</t>
    </rPh>
    <phoneticPr fontId="1"/>
  </si>
  <si>
    <t>組</t>
    <rPh sb="0" eb="1">
      <t>クミ</t>
    </rPh>
    <phoneticPr fontId="1"/>
  </si>
  <si>
    <t>A</t>
    <phoneticPr fontId="1"/>
  </si>
  <si>
    <t>基本情報</t>
    <rPh sb="0" eb="2">
      <t>キホン</t>
    </rPh>
    <rPh sb="2" eb="4">
      <t>ジョウホウ</t>
    </rPh>
    <phoneticPr fontId="1"/>
  </si>
  <si>
    <t>↓連絡網用</t>
    <rPh sb="1" eb="3">
      <t>レンラク</t>
    </rPh>
    <rPh sb="3" eb="4">
      <t>アミ</t>
    </rPh>
    <rPh sb="4" eb="5">
      <t>ヨウ</t>
    </rPh>
    <phoneticPr fontId="1"/>
  </si>
  <si>
    <t>年度</t>
    <rPh sb="0" eb="2">
      <t>ネンド</t>
    </rPh>
    <phoneticPr fontId="1"/>
  </si>
  <si>
    <t>番号</t>
    <rPh sb="0" eb="2">
      <t>バンゴウ</t>
    </rPh>
    <phoneticPr fontId="5"/>
  </si>
  <si>
    <t>日にち</t>
    <rPh sb="0" eb="1">
      <t>ヒ</t>
    </rPh>
    <phoneticPr fontId="5"/>
  </si>
  <si>
    <t>時間</t>
    <rPh sb="0" eb="2">
      <t>ジカン</t>
    </rPh>
    <phoneticPr fontId="5"/>
  </si>
  <si>
    <t>佐藤　太郎</t>
    <rPh sb="0" eb="2">
      <t>サトウ</t>
    </rPh>
    <rPh sb="3" eb="5">
      <t>タロウ</t>
    </rPh>
    <phoneticPr fontId="8"/>
  </si>
  <si>
    <t>伊藤　次郎</t>
    <rPh sb="0" eb="2">
      <t>イトウ</t>
    </rPh>
    <rPh sb="3" eb="5">
      <t>ジロウ</t>
    </rPh>
    <phoneticPr fontId="8"/>
  </si>
  <si>
    <t>山田　三郎</t>
    <rPh sb="0" eb="2">
      <t>ヤマダ</t>
    </rPh>
    <rPh sb="3" eb="5">
      <t>サブロウ</t>
    </rPh>
    <phoneticPr fontId="8"/>
  </si>
  <si>
    <t>木下　一郎</t>
    <rPh sb="0" eb="2">
      <t>キノシタ</t>
    </rPh>
    <rPh sb="3" eb="5">
      <t>イチロウ</t>
    </rPh>
    <phoneticPr fontId="8"/>
  </si>
  <si>
    <t>佐野　武</t>
    <rPh sb="0" eb="2">
      <t>サノ</t>
    </rPh>
    <rPh sb="3" eb="4">
      <t>タケシ</t>
    </rPh>
    <phoneticPr fontId="8"/>
  </si>
  <si>
    <t>さとう　たろう</t>
  </si>
  <si>
    <t>いとう　じろう</t>
  </si>
  <si>
    <t>やまだ　さぶろう</t>
  </si>
  <si>
    <t>きのした　いちろう</t>
  </si>
  <si>
    <t>さの　たけし</t>
  </si>
  <si>
    <r>
      <t xml:space="preserve">・次の方に連絡がつかないときは、お手数ですがさらにその次の方に連絡を回していただき、しばらく時間が経った後で連絡のつかなかった方に再度電話をお願いいたします。
・自宅・携帯電話の優先順位や時間帯の都合等がある場合は、事前に前後の方で調整をお願いいたします。
</t>
    </r>
    <r>
      <rPr>
        <b/>
        <u/>
        <sz val="9"/>
        <rFont val="ＭＳ Ｐゴシック"/>
        <family val="3"/>
        <charset val="128"/>
      </rPr>
      <t>・個人情報につき、取り扱いには厳重な注意をお願いいたします。他の人の情報を電話等で教えないでください。</t>
    </r>
    <rPh sb="1" eb="2">
      <t>ツギ</t>
    </rPh>
    <rPh sb="3" eb="4">
      <t>カタ</t>
    </rPh>
    <rPh sb="5" eb="7">
      <t>レンラク</t>
    </rPh>
    <rPh sb="17" eb="19">
      <t>テスウ</t>
    </rPh>
    <rPh sb="27" eb="28">
      <t>ツギ</t>
    </rPh>
    <rPh sb="29" eb="30">
      <t>カタ</t>
    </rPh>
    <rPh sb="31" eb="33">
      <t>レンラク</t>
    </rPh>
    <rPh sb="34" eb="35">
      <t>マワ</t>
    </rPh>
    <rPh sb="46" eb="48">
      <t>ジカン</t>
    </rPh>
    <rPh sb="49" eb="50">
      <t>タ</t>
    </rPh>
    <rPh sb="52" eb="53">
      <t>アト</t>
    </rPh>
    <rPh sb="54" eb="56">
      <t>レンラク</t>
    </rPh>
    <rPh sb="63" eb="64">
      <t>カタ</t>
    </rPh>
    <rPh sb="65" eb="67">
      <t>サイド</t>
    </rPh>
    <rPh sb="67" eb="69">
      <t>デンワ</t>
    </rPh>
    <rPh sb="71" eb="72">
      <t>ネガ</t>
    </rPh>
    <rPh sb="81" eb="83">
      <t>ジタク</t>
    </rPh>
    <rPh sb="84" eb="86">
      <t>ケイタイ</t>
    </rPh>
    <rPh sb="86" eb="88">
      <t>デンワ</t>
    </rPh>
    <rPh sb="89" eb="91">
      <t>ユウセン</t>
    </rPh>
    <rPh sb="91" eb="93">
      <t>ジュンイ</t>
    </rPh>
    <rPh sb="94" eb="97">
      <t>ジカンタイ</t>
    </rPh>
    <rPh sb="98" eb="100">
      <t>ツゴウ</t>
    </rPh>
    <rPh sb="100" eb="101">
      <t>トウ</t>
    </rPh>
    <rPh sb="104" eb="106">
      <t>バアイ</t>
    </rPh>
    <rPh sb="108" eb="110">
      <t>ジゼン</t>
    </rPh>
    <rPh sb="111" eb="113">
      <t>ゼンゴ</t>
    </rPh>
    <rPh sb="114" eb="115">
      <t>カタ</t>
    </rPh>
    <rPh sb="116" eb="118">
      <t>チョウセイ</t>
    </rPh>
    <rPh sb="120" eb="121">
      <t>ネガ</t>
    </rPh>
    <rPh sb="130" eb="132">
      <t>コジン</t>
    </rPh>
    <rPh sb="132" eb="134">
      <t>ジョウホウ</t>
    </rPh>
    <rPh sb="138" eb="139">
      <t>ト</t>
    </rPh>
    <rPh sb="140" eb="141">
      <t>アツカ</t>
    </rPh>
    <rPh sb="144" eb="146">
      <t>ゲンジュウ</t>
    </rPh>
    <rPh sb="147" eb="149">
      <t>チュウイ</t>
    </rPh>
    <rPh sb="151" eb="152">
      <t>ネガ</t>
    </rPh>
    <rPh sb="159" eb="160">
      <t>タ</t>
    </rPh>
    <rPh sb="161" eb="162">
      <t>ヒト</t>
    </rPh>
    <rPh sb="163" eb="165">
      <t>ジョウホウ</t>
    </rPh>
    <rPh sb="166" eb="168">
      <t>デンワ</t>
    </rPh>
    <rPh sb="168" eb="169">
      <t>トウ</t>
    </rPh>
    <rPh sb="170" eb="171">
      <t>オシ</t>
    </rPh>
    <phoneticPr fontId="5"/>
  </si>
  <si>
    <t>高橋　桜</t>
  </si>
  <si>
    <t>阿部　明子</t>
  </si>
  <si>
    <t>内容</t>
    <rPh sb="0" eb="2">
      <t>ナイヨウ</t>
    </rPh>
    <phoneticPr fontId="1"/>
  </si>
  <si>
    <t>市川　美子</t>
    <phoneticPr fontId="1"/>
  </si>
  <si>
    <t>山根　恵子</t>
    <phoneticPr fontId="1"/>
  </si>
  <si>
    <t>山下　理子</t>
    <phoneticPr fontId="1"/>
  </si>
  <si>
    <t>あべ　あきこ</t>
    <phoneticPr fontId="1"/>
  </si>
  <si>
    <t>いちかわ　よしこ</t>
    <phoneticPr fontId="1"/>
  </si>
  <si>
    <t>たかはし　さくら</t>
    <phoneticPr fontId="1"/>
  </si>
  <si>
    <t>やまね　けいこ</t>
    <phoneticPr fontId="1"/>
  </si>
  <si>
    <t>やました　りこ</t>
    <phoneticPr fontId="1"/>
  </si>
  <si>
    <t>○×市立△中学校</t>
    <rPh sb="2" eb="4">
      <t>シリツ</t>
    </rPh>
    <rPh sb="5" eb="6">
      <t>チュウ</t>
    </rPh>
    <rPh sb="6" eb="8">
      <t>ガッコウ</t>
    </rPh>
    <phoneticPr fontId="5"/>
  </si>
  <si>
    <t>山田　太郎</t>
    <rPh sb="0" eb="2">
      <t>ヤマダ</t>
    </rPh>
    <rPh sb="3" eb="5">
      <t>タロウ</t>
    </rPh>
    <phoneticPr fontId="1"/>
  </si>
  <si>
    <t>×県○市１－１－１</t>
    <rPh sb="1" eb="2">
      <t>ケン</t>
    </rPh>
    <rPh sb="3" eb="4">
      <t>シ</t>
    </rPh>
    <phoneticPr fontId="1"/>
  </si>
  <si>
    <t>0123-45-6789</t>
    <phoneticPr fontId="5"/>
  </si>
  <si>
    <t>098-765-4321</t>
    <phoneticPr fontId="5"/>
  </si>
  <si>
    <t>佐藤　二郎</t>
    <rPh sb="0" eb="2">
      <t>サトウ</t>
    </rPh>
    <rPh sb="3" eb="5">
      <t>ジロウ</t>
    </rPh>
    <phoneticPr fontId="5"/>
  </si>
  <si>
    <t>マーク１</t>
    <phoneticPr fontId="1"/>
  </si>
  <si>
    <t>マーク２</t>
    <phoneticPr fontId="1"/>
  </si>
  <si>
    <t>マーク３</t>
    <phoneticPr fontId="1"/>
  </si>
  <si>
    <t>マーク４</t>
    <phoneticPr fontId="1"/>
  </si>
  <si>
    <t>この列にスペース区切りの氏名を入力すれば、自動的に「姓」「名」に入力されます。直接「姓」「名」に入力しても結構です。</t>
    <rPh sb="2" eb="3">
      <t>レツ</t>
    </rPh>
    <rPh sb="8" eb="10">
      <t>クギ</t>
    </rPh>
    <rPh sb="12" eb="14">
      <t>シメイ</t>
    </rPh>
    <rPh sb="15" eb="17">
      <t>ニュウリョク</t>
    </rPh>
    <rPh sb="21" eb="24">
      <t>ジドウテキ</t>
    </rPh>
    <rPh sb="26" eb="27">
      <t>セイ</t>
    </rPh>
    <rPh sb="29" eb="30">
      <t>ナ</t>
    </rPh>
    <rPh sb="32" eb="34">
      <t>ニュウリョク</t>
    </rPh>
    <rPh sb="39" eb="41">
      <t>チョクセツ</t>
    </rPh>
    <rPh sb="42" eb="43">
      <t>セイ</t>
    </rPh>
    <rPh sb="45" eb="46">
      <t>ナ</t>
    </rPh>
    <rPh sb="48" eb="50">
      <t>ニュウリョク</t>
    </rPh>
    <rPh sb="53" eb="55">
      <t>ケッコウ</t>
    </rPh>
    <phoneticPr fontId="1"/>
  </si>
  <si>
    <t>この列にスペース区切りの氏名ふりがなを入力すれば、自動的に「姓」「名」ふりがなに入力されます。直接「姓」「名」ふりがなに入力しても結構です。</t>
    <rPh sb="2" eb="3">
      <t>レツ</t>
    </rPh>
    <rPh sb="8" eb="10">
      <t>クギ</t>
    </rPh>
    <rPh sb="12" eb="14">
      <t>シメイ</t>
    </rPh>
    <rPh sb="19" eb="21">
      <t>ニュウリョク</t>
    </rPh>
    <rPh sb="25" eb="28">
      <t>ジドウテキ</t>
    </rPh>
    <rPh sb="30" eb="31">
      <t>セイ</t>
    </rPh>
    <rPh sb="33" eb="34">
      <t>ナ</t>
    </rPh>
    <rPh sb="40" eb="42">
      <t>ニュウリョク</t>
    </rPh>
    <rPh sb="47" eb="49">
      <t>チョクセツ</t>
    </rPh>
    <rPh sb="50" eb="51">
      <t>セイ</t>
    </rPh>
    <rPh sb="53" eb="54">
      <t>ナ</t>
    </rPh>
    <rPh sb="60" eb="62">
      <t>ニュウリョク</t>
    </rPh>
    <rPh sb="65" eb="67">
      <t>ケッコウ</t>
    </rPh>
    <phoneticPr fontId="1"/>
  </si>
  <si>
    <t>重ならない数字を入力してください。このテンプレートは、全てこの出席番号を使っています。</t>
    <rPh sb="0" eb="1">
      <t>カサ</t>
    </rPh>
    <rPh sb="5" eb="7">
      <t>スウジ</t>
    </rPh>
    <rPh sb="8" eb="10">
      <t>ニュウリョク</t>
    </rPh>
    <rPh sb="27" eb="28">
      <t>スベ</t>
    </rPh>
    <rPh sb="31" eb="33">
      <t>シュッセキ</t>
    </rPh>
    <rPh sb="33" eb="35">
      <t>バンゴウ</t>
    </rPh>
    <rPh sb="36" eb="37">
      <t>ツカ</t>
    </rPh>
    <phoneticPr fontId="1"/>
  </si>
  <si>
    <t>座席表に印刷するマークを設定できます。黄色欄に名称を設定できます。班長や係、委員会などの記号等を入力するとよいでしょう。</t>
    <rPh sb="0" eb="3">
      <t>ザセキヒョウ</t>
    </rPh>
    <rPh sb="4" eb="6">
      <t>インサツ</t>
    </rPh>
    <rPh sb="12" eb="14">
      <t>セッテイ</t>
    </rPh>
    <rPh sb="19" eb="21">
      <t>キイロ</t>
    </rPh>
    <rPh sb="21" eb="22">
      <t>ラン</t>
    </rPh>
    <rPh sb="23" eb="25">
      <t>メイショウ</t>
    </rPh>
    <rPh sb="26" eb="28">
      <t>セッテイ</t>
    </rPh>
    <rPh sb="33" eb="35">
      <t>ハンチョウ</t>
    </rPh>
    <rPh sb="36" eb="37">
      <t>カカリ</t>
    </rPh>
    <rPh sb="38" eb="41">
      <t>イインカイ</t>
    </rPh>
    <rPh sb="44" eb="46">
      <t>キゴウ</t>
    </rPh>
    <rPh sb="46" eb="47">
      <t>トウ</t>
    </rPh>
    <rPh sb="48" eb="50">
      <t>ニュウリョク</t>
    </rPh>
    <phoneticPr fontId="1"/>
  </si>
  <si>
    <t>出席簿の色分けに使います。</t>
    <rPh sb="0" eb="3">
      <t>シュッセキボ</t>
    </rPh>
    <rPh sb="4" eb="6">
      <t>イロワ</t>
    </rPh>
    <rPh sb="8" eb="9">
      <t>ツカ</t>
    </rPh>
    <phoneticPr fontId="1"/>
  </si>
  <si>
    <t>女</t>
  </si>
  <si>
    <t>012-345-678</t>
    <phoneticPr fontId="1"/>
  </si>
  <si>
    <t>234-567-890</t>
    <phoneticPr fontId="1"/>
  </si>
  <si>
    <t>教卓からの座席表　　こちらで出席番号入力する</t>
    <rPh sb="0" eb="2">
      <t>キョウタク</t>
    </rPh>
    <rPh sb="5" eb="8">
      <t>ザセキヒョウ</t>
    </rPh>
    <rPh sb="14" eb="16">
      <t>シュッセキ</t>
    </rPh>
    <rPh sb="16" eb="18">
      <t>バンゴウ</t>
    </rPh>
    <rPh sb="18" eb="20">
      <t>ニュウリョク</t>
    </rPh>
    <phoneticPr fontId="5"/>
  </si>
  <si>
    <t>教卓前の座席表　　左側の座席表で出席番号を入力すると、自動的にこちらにも反映</t>
    <rPh sb="0" eb="2">
      <t>キョウタク</t>
    </rPh>
    <rPh sb="2" eb="3">
      <t>マエ</t>
    </rPh>
    <rPh sb="4" eb="7">
      <t>ザセキヒョウ</t>
    </rPh>
    <rPh sb="9" eb="11">
      <t>ヒダリガワ</t>
    </rPh>
    <rPh sb="12" eb="15">
      <t>ザセキヒョウ</t>
    </rPh>
    <rPh sb="16" eb="18">
      <t>シュッセキ</t>
    </rPh>
    <rPh sb="18" eb="20">
      <t>バンゴウ</t>
    </rPh>
    <rPh sb="21" eb="23">
      <t>ニュウリョク</t>
    </rPh>
    <rPh sb="27" eb="30">
      <t>ジドウテキ</t>
    </rPh>
    <rPh sb="36" eb="38">
      <t>ハンエイ</t>
    </rPh>
    <phoneticPr fontId="5"/>
  </si>
  <si>
    <t>班長</t>
    <rPh sb="0" eb="2">
      <t>ハンチョウ</t>
    </rPh>
    <phoneticPr fontId="1"/>
  </si>
  <si>
    <t>当番</t>
    <rPh sb="0" eb="2">
      <t>トウバン</t>
    </rPh>
    <phoneticPr fontId="1"/>
  </si>
  <si>
    <t>★</t>
    <phoneticPr fontId="1"/>
  </si>
  <si>
    <t>◎</t>
    <phoneticPr fontId="1"/>
  </si>
  <si>
    <t>担任</t>
    <rPh sb="0" eb="2">
      <t>タンニン</t>
    </rPh>
    <phoneticPr fontId="5"/>
  </si>
  <si>
    <t>以下 基礎情報連絡網用</t>
    <rPh sb="0" eb="2">
      <t>イカ</t>
    </rPh>
    <rPh sb="3" eb="5">
      <t>キソ</t>
    </rPh>
    <rPh sb="5" eb="7">
      <t>ジョウホウ</t>
    </rPh>
    <rPh sb="7" eb="9">
      <t>レンラク</t>
    </rPh>
    <rPh sb="9" eb="10">
      <t>アミ</t>
    </rPh>
    <rPh sb="10" eb="11">
      <t>ヨウ</t>
    </rPh>
    <phoneticPr fontId="1"/>
  </si>
  <si>
    <t>出席番号</t>
    <rPh sb="0" eb="2">
      <t>シュッセキ</t>
    </rPh>
    <rPh sb="2" eb="4">
      <t>バンゴウ</t>
    </rPh>
    <phoneticPr fontId="1"/>
  </si>
  <si>
    <t>＜使い方＞</t>
    <rPh sb="1" eb="2">
      <t>ツカ</t>
    </rPh>
    <rPh sb="3" eb="4">
      <t>カタ</t>
    </rPh>
    <phoneticPr fontId="1"/>
  </si>
  <si>
    <t>・一番始めに、【設定・名表】のページに、生徒名等を入力してください。この情報が、各シートで用いられます。</t>
    <rPh sb="1" eb="3">
      <t>イチバン</t>
    </rPh>
    <rPh sb="3" eb="4">
      <t>ハジ</t>
    </rPh>
    <rPh sb="8" eb="10">
      <t>セッテイ</t>
    </rPh>
    <rPh sb="11" eb="13">
      <t>メイヒョウ</t>
    </rPh>
    <rPh sb="20" eb="23">
      <t>セイトメイ</t>
    </rPh>
    <rPh sb="23" eb="24">
      <t>トウ</t>
    </rPh>
    <rPh sb="25" eb="27">
      <t>ニュウリョク</t>
    </rPh>
    <rPh sb="36" eb="38">
      <t>ジョウホウ</t>
    </rPh>
    <rPh sb="40" eb="41">
      <t>カク</t>
    </rPh>
    <rPh sb="45" eb="46">
      <t>モチ</t>
    </rPh>
    <phoneticPr fontId="1"/>
  </si>
  <si>
    <t>　最初から入力されている氏名等は、見本です。消して使ってください。</t>
    <rPh sb="1" eb="3">
      <t>サイショ</t>
    </rPh>
    <rPh sb="5" eb="7">
      <t>ニュウリョク</t>
    </rPh>
    <rPh sb="12" eb="14">
      <t>シメイ</t>
    </rPh>
    <rPh sb="14" eb="15">
      <t>トウ</t>
    </rPh>
    <rPh sb="17" eb="19">
      <t>ミホン</t>
    </rPh>
    <rPh sb="22" eb="23">
      <t>ケ</t>
    </rPh>
    <rPh sb="25" eb="26">
      <t>ツカ</t>
    </rPh>
    <phoneticPr fontId="1"/>
  </si>
  <si>
    <t>・それぞれのシートでは、出席番号を入力するだけで、【設定・名表】に入力された氏名等が反映されます。</t>
    <rPh sb="12" eb="14">
      <t>シュッセキ</t>
    </rPh>
    <rPh sb="14" eb="16">
      <t>バンゴウ</t>
    </rPh>
    <rPh sb="17" eb="19">
      <t>ニュウリョク</t>
    </rPh>
    <rPh sb="26" eb="28">
      <t>セッテイ</t>
    </rPh>
    <rPh sb="29" eb="31">
      <t>メイヒョウ</t>
    </rPh>
    <rPh sb="33" eb="35">
      <t>ニュウリョク</t>
    </rPh>
    <rPh sb="38" eb="40">
      <t>シメイ</t>
    </rPh>
    <rPh sb="40" eb="41">
      <t>トウ</t>
    </rPh>
    <rPh sb="42" eb="44">
      <t>ハンエイ</t>
    </rPh>
    <phoneticPr fontId="1"/>
  </si>
  <si>
    <t>・それぞれのシートの罫線などの書式は、適宜使いやすいように変更してください。</t>
    <rPh sb="10" eb="12">
      <t>ケイセン</t>
    </rPh>
    <rPh sb="15" eb="17">
      <t>ショシキ</t>
    </rPh>
    <rPh sb="19" eb="21">
      <t>テキギ</t>
    </rPh>
    <rPh sb="21" eb="22">
      <t>ツカ</t>
    </rPh>
    <rPh sb="29" eb="31">
      <t>ヘンコウ</t>
    </rPh>
    <phoneticPr fontId="1"/>
  </si>
  <si>
    <t>放送委員会</t>
    <rPh sb="0" eb="2">
      <t>ホウソウ</t>
    </rPh>
    <rPh sb="2" eb="5">
      <t>イインカイ</t>
    </rPh>
    <phoneticPr fontId="5"/>
  </si>
  <si>
    <t>美化委員会</t>
    <rPh sb="0" eb="2">
      <t>ビカ</t>
    </rPh>
    <rPh sb="2" eb="5">
      <t>イインカイ</t>
    </rPh>
    <phoneticPr fontId="5"/>
  </si>
  <si>
    <t>このクラス用印刷物テンプレート「くらぷれ」は、学校の生徒の名簿、座席表、係・委員会表などを、短時間で名前入力のミスなく作成するためのテンプレートです。</t>
    <rPh sb="5" eb="6">
      <t>ヨウ</t>
    </rPh>
    <rPh sb="6" eb="8">
      <t>インサツ</t>
    </rPh>
    <rPh sb="8" eb="9">
      <t>ブツ</t>
    </rPh>
    <rPh sb="23" eb="25">
      <t>ガッコウ</t>
    </rPh>
    <rPh sb="26" eb="28">
      <t>セイト</t>
    </rPh>
    <rPh sb="29" eb="31">
      <t>メイボ</t>
    </rPh>
    <rPh sb="32" eb="35">
      <t>ザセキヒョウ</t>
    </rPh>
    <rPh sb="36" eb="37">
      <t>カカリ</t>
    </rPh>
    <rPh sb="38" eb="41">
      <t>イインカイ</t>
    </rPh>
    <rPh sb="41" eb="42">
      <t>ヒョウ</t>
    </rPh>
    <rPh sb="46" eb="49">
      <t>タンジカン</t>
    </rPh>
    <rPh sb="50" eb="52">
      <t>ナマエ</t>
    </rPh>
    <rPh sb="52" eb="54">
      <t>ニュウリョク</t>
    </rPh>
    <rPh sb="59" eb="61">
      <t>サクセイ</t>
    </rPh>
    <phoneticPr fontId="1"/>
  </si>
  <si>
    <t>V1.0</t>
    <phoneticPr fontId="1"/>
  </si>
  <si>
    <t>印刷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</si>
</sst>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1"/>
      <name val="ＭＳ Ｐゴシック"/>
      <family val="3"/>
      <charset val="128"/>
    </font>
    <font>
      <sz val="6"/>
      <name val="ＭＳ Ｐゴシック"/>
      <family val="3"/>
      <charset val="128"/>
    </font>
    <font>
      <sz val="1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indexed="9"/>
      <name val="ＭＳ Ｐゴシック"/>
      <family val="3"/>
      <charset val="128"/>
    </font>
    <font>
      <sz val="14"/>
      <name val="HG創英角ｺﾞｼｯｸUB"/>
      <family val="3"/>
      <charset val="128"/>
    </font>
    <font>
      <sz val="40"/>
      <name val="ＭＳ Ｐゴシック"/>
      <family val="3"/>
      <charset val="128"/>
    </font>
    <font>
      <sz val="40"/>
      <name val="HG創英角ｺﾞｼｯｸUB"/>
      <family val="3"/>
      <charset val="128"/>
    </font>
    <font>
      <b/>
      <u/>
      <sz val="9"/>
      <name val="ＭＳ Ｐゴシック"/>
      <family val="3"/>
      <charset val="128"/>
    </font>
    <font>
      <sz val="12"/>
      <name val="ＭＳ Ｐゴシック"/>
      <family val="3"/>
      <charset val="128"/>
    </font>
    <font>
      <sz val="28"/>
      <name val="ＭＳ Ｐゴシック"/>
      <family val="3"/>
      <charset val="128"/>
    </font>
    <font>
      <sz val="28"/>
      <color rgb="FF0070C0"/>
      <name val="ＭＳ Ｐゴシック"/>
      <family val="3"/>
      <charset val="128"/>
    </font>
    <font>
      <sz val="11"/>
      <name val="ＭＳ Ｐゴシック"/>
      <family val="2"/>
      <charset val="128"/>
      <scheme val="minor"/>
    </font>
    <font>
      <sz val="12"/>
      <color rgb="FF0070C0"/>
      <name val="ＭＳ Ｐゴシック"/>
      <family val="3"/>
      <charset val="128"/>
    </font>
    <font>
      <sz val="48"/>
      <name val="ＭＳ Ｐゴシック"/>
      <family val="3"/>
      <charset val="128"/>
    </font>
    <font>
      <sz val="20"/>
      <name val="ＭＳ Ｐゴシック"/>
      <family val="3"/>
      <charset val="128"/>
    </font>
    <font>
      <sz val="26"/>
      <name val="ＭＳ Ｐゴシック"/>
      <family val="3"/>
      <charset val="128"/>
    </font>
    <font>
      <b/>
      <sz val="9"/>
      <color indexed="81"/>
      <name val="MS P ゴシック"/>
      <family val="3"/>
      <charset val="128"/>
    </font>
    <font>
      <sz val="36"/>
      <name val="ＭＳ Ｐゴシック"/>
      <family val="3"/>
      <charset val="128"/>
    </font>
  </fonts>
  <fills count="3">
    <fill>
      <patternFill patternType="none"/>
    </fill>
    <fill>
      <patternFill patternType="gray125"/>
    </fill>
    <fill>
      <patternFill patternType="solid">
        <fgColor rgb="FFFFFF00"/>
        <bgColor indexed="64"/>
      </patternFill>
    </fill>
  </fills>
  <borders count="114">
    <border>
      <left/>
      <right/>
      <top/>
      <bottom/>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style="thin">
        <color auto="1"/>
      </left>
      <right/>
      <top/>
      <bottom/>
      <diagonal/>
    </border>
    <border>
      <left style="hair">
        <color auto="1"/>
      </left>
      <right/>
      <top/>
      <bottom/>
      <diagonal/>
    </border>
    <border>
      <left/>
      <right style="thin">
        <color auto="1"/>
      </right>
      <top/>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double">
        <color auto="1"/>
      </left>
      <right style="hair">
        <color auto="1"/>
      </right>
      <top style="medium">
        <color auto="1"/>
      </top>
      <bottom style="double">
        <color auto="1"/>
      </bottom>
      <diagonal/>
    </border>
    <border>
      <left style="hair">
        <color auto="1"/>
      </left>
      <right style="double">
        <color auto="1"/>
      </right>
      <top style="medium">
        <color auto="1"/>
      </top>
      <bottom style="double">
        <color auto="1"/>
      </bottom>
      <diagonal/>
    </border>
    <border>
      <left/>
      <right/>
      <top/>
      <bottom style="thick">
        <color indexed="64"/>
      </bottom>
      <diagonal/>
    </border>
    <border>
      <left/>
      <right style="thick">
        <color indexed="64"/>
      </right>
      <top/>
      <bottom/>
      <diagonal/>
    </border>
    <border>
      <left style="hair">
        <color auto="1"/>
      </left>
      <right style="hair">
        <color auto="1"/>
      </right>
      <top style="medium">
        <color auto="1"/>
      </top>
      <bottom style="double">
        <color auto="1"/>
      </bottom>
      <diagonal/>
    </border>
    <border>
      <left/>
      <right style="medium">
        <color auto="1"/>
      </right>
      <top/>
      <bottom style="medium">
        <color indexed="64"/>
      </bottom>
      <diagonal/>
    </border>
  </borders>
  <cellStyleXfs count="2">
    <xf numFmtId="0" fontId="0" fillId="0" borderId="0">
      <alignment vertical="center"/>
    </xf>
    <xf numFmtId="0" fontId="4" fillId="0" borderId="0">
      <alignment vertical="center"/>
    </xf>
  </cellStyleXfs>
  <cellXfs count="233">
    <xf numFmtId="0" fontId="0" fillId="0" borderId="0" xfId="0">
      <alignment vertical="center"/>
    </xf>
    <xf numFmtId="0" fontId="0" fillId="0" borderId="1" xfId="0" applyBorder="1">
      <alignment vertical="center"/>
    </xf>
    <xf numFmtId="0" fontId="0" fillId="2" borderId="2" xfId="0" applyFill="1" applyBorder="1">
      <alignment vertical="center"/>
    </xf>
    <xf numFmtId="0" fontId="0" fillId="0" borderId="3" xfId="0" applyBorder="1">
      <alignment vertical="center"/>
    </xf>
    <xf numFmtId="0" fontId="0" fillId="2" borderId="4" xfId="0" applyFill="1"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0" xfId="0" applyAlignment="1">
      <alignment vertical="center"/>
    </xf>
    <xf numFmtId="0" fontId="0" fillId="0" borderId="32" xfId="0" applyBorder="1">
      <alignment vertical="center"/>
    </xf>
    <xf numFmtId="0" fontId="4" fillId="0" borderId="0" xfId="1">
      <alignment vertical="center"/>
    </xf>
    <xf numFmtId="0" fontId="4" fillId="0" borderId="0" xfId="1" applyBorder="1">
      <alignment vertical="center"/>
    </xf>
    <xf numFmtId="0" fontId="4" fillId="0" borderId="11" xfId="1" applyBorder="1">
      <alignment vertical="center"/>
    </xf>
    <xf numFmtId="0" fontId="4" fillId="0" borderId="8" xfId="1" applyBorder="1">
      <alignment vertical="center"/>
    </xf>
    <xf numFmtId="0" fontId="4" fillId="0" borderId="6" xfId="1" applyBorder="1">
      <alignment vertical="center"/>
    </xf>
    <xf numFmtId="0" fontId="4" fillId="0" borderId="67" xfId="1" applyBorder="1">
      <alignment vertical="center"/>
    </xf>
    <xf numFmtId="0" fontId="4" fillId="0" borderId="9" xfId="1" applyBorder="1">
      <alignment vertical="center"/>
    </xf>
    <xf numFmtId="0" fontId="4" fillId="0" borderId="5" xfId="1" applyBorder="1">
      <alignment vertical="center"/>
    </xf>
    <xf numFmtId="0" fontId="4" fillId="0" borderId="16" xfId="1" applyBorder="1">
      <alignment vertical="center"/>
    </xf>
    <xf numFmtId="0" fontId="9" fillId="0" borderId="0" xfId="1" applyFont="1">
      <alignment vertical="center"/>
    </xf>
    <xf numFmtId="0" fontId="9" fillId="0" borderId="29" xfId="1" applyFont="1" applyBorder="1">
      <alignment vertical="center"/>
    </xf>
    <xf numFmtId="0" fontId="9" fillId="0" borderId="73" xfId="1" applyFont="1" applyBorder="1" applyAlignment="1">
      <alignment horizontal="center" vertical="center"/>
    </xf>
    <xf numFmtId="0" fontId="9" fillId="0" borderId="74" xfId="1" applyFont="1" applyBorder="1" applyAlignment="1">
      <alignment horizontal="center" vertical="center"/>
    </xf>
    <xf numFmtId="0" fontId="9" fillId="0" borderId="75" xfId="1" applyFont="1" applyBorder="1">
      <alignment vertical="center"/>
    </xf>
    <xf numFmtId="0" fontId="9" fillId="0" borderId="76" xfId="1" applyFont="1" applyBorder="1">
      <alignment vertical="center"/>
    </xf>
    <xf numFmtId="0" fontId="9" fillId="0" borderId="77" xfId="1" applyFont="1" applyBorder="1">
      <alignment vertical="center"/>
    </xf>
    <xf numFmtId="0" fontId="9" fillId="0" borderId="73" xfId="1" applyFont="1" applyBorder="1">
      <alignment vertical="center"/>
    </xf>
    <xf numFmtId="0" fontId="9" fillId="0" borderId="30" xfId="1" applyFont="1" applyBorder="1">
      <alignment vertical="center"/>
    </xf>
    <xf numFmtId="0" fontId="9" fillId="0" borderId="24" xfId="1" applyFont="1" applyBorder="1">
      <alignment vertical="center"/>
    </xf>
    <xf numFmtId="0" fontId="9" fillId="0" borderId="78" xfId="1" applyFont="1" applyBorder="1" applyAlignment="1">
      <alignment vertical="center" shrinkToFit="1"/>
    </xf>
    <xf numFmtId="0" fontId="9" fillId="0" borderId="40" xfId="1" applyFont="1" applyBorder="1" applyAlignment="1">
      <alignment vertical="center" shrinkToFit="1"/>
    </xf>
    <xf numFmtId="0" fontId="9" fillId="0" borderId="27" xfId="1" applyFont="1" applyBorder="1">
      <alignment vertical="center"/>
    </xf>
    <xf numFmtId="0" fontId="9" fillId="0" borderId="39" xfId="1" applyFont="1" applyBorder="1">
      <alignment vertical="center"/>
    </xf>
    <xf numFmtId="0" fontId="9" fillId="0" borderId="26" xfId="1" applyFont="1" applyBorder="1">
      <alignment vertical="center"/>
    </xf>
    <xf numFmtId="0" fontId="9" fillId="0" borderId="78" xfId="1" applyFont="1" applyBorder="1">
      <alignment vertical="center"/>
    </xf>
    <xf numFmtId="0" fontId="9" fillId="0" borderId="28" xfId="1" applyFont="1" applyBorder="1">
      <alignment vertical="center"/>
    </xf>
    <xf numFmtId="0" fontId="9" fillId="0" borderId="79" xfId="1" applyFont="1" applyBorder="1">
      <alignment vertical="center"/>
    </xf>
    <xf numFmtId="0" fontId="9" fillId="0" borderId="31" xfId="1" applyFont="1" applyBorder="1" applyAlignment="1">
      <alignment vertical="center" shrinkToFit="1"/>
    </xf>
    <xf numFmtId="0" fontId="9" fillId="0" borderId="33" xfId="1" applyFont="1" applyBorder="1" applyAlignment="1">
      <alignment vertical="center" shrinkToFit="1"/>
    </xf>
    <xf numFmtId="0" fontId="9" fillId="0" borderId="50" xfId="1" applyFont="1" applyBorder="1">
      <alignment vertical="center"/>
    </xf>
    <xf numFmtId="0" fontId="9" fillId="0" borderId="32" xfId="1" applyFont="1" applyBorder="1">
      <alignment vertical="center"/>
    </xf>
    <xf numFmtId="0" fontId="9" fillId="0" borderId="48" xfId="1" applyFont="1" applyBorder="1">
      <alignment vertical="center"/>
    </xf>
    <xf numFmtId="0" fontId="9" fillId="0" borderId="31" xfId="1" applyFont="1" applyBorder="1">
      <alignment vertical="center"/>
    </xf>
    <xf numFmtId="0" fontId="9" fillId="0" borderId="37" xfId="1" applyFont="1" applyBorder="1">
      <alignment vertical="center"/>
    </xf>
    <xf numFmtId="0" fontId="9" fillId="0" borderId="80" xfId="1" applyFont="1" applyBorder="1">
      <alignment vertical="center"/>
    </xf>
    <xf numFmtId="0" fontId="9" fillId="0" borderId="34" xfId="1" applyFont="1" applyBorder="1" applyAlignment="1">
      <alignment vertical="center" shrinkToFit="1"/>
    </xf>
    <xf numFmtId="0" fontId="9" fillId="0" borderId="36" xfId="1" applyFont="1" applyBorder="1" applyAlignment="1">
      <alignment vertical="center" shrinkToFit="1"/>
    </xf>
    <xf numFmtId="0" fontId="9" fillId="0" borderId="81" xfId="1" applyFont="1" applyBorder="1">
      <alignment vertical="center"/>
    </xf>
    <xf numFmtId="0" fontId="9" fillId="0" borderId="35" xfId="1" applyFont="1" applyBorder="1">
      <alignment vertical="center"/>
    </xf>
    <xf numFmtId="0" fontId="9" fillId="0" borderId="82" xfId="1" applyFont="1" applyBorder="1">
      <alignment vertical="center"/>
    </xf>
    <xf numFmtId="0" fontId="9" fillId="0" borderId="34" xfId="1" applyFont="1" applyBorder="1">
      <alignment vertical="center"/>
    </xf>
    <xf numFmtId="0" fontId="9" fillId="0" borderId="38" xfId="1" applyFont="1" applyBorder="1">
      <alignment vertical="center"/>
    </xf>
    <xf numFmtId="0" fontId="9" fillId="0" borderId="9" xfId="1" applyFont="1" applyBorder="1">
      <alignment vertical="center"/>
    </xf>
    <xf numFmtId="0" fontId="9" fillId="0" borderId="83" xfId="1" applyFont="1" applyBorder="1">
      <alignment vertical="center"/>
    </xf>
    <xf numFmtId="0" fontId="9" fillId="0" borderId="84" xfId="1" applyFont="1" applyBorder="1">
      <alignment vertical="center"/>
    </xf>
    <xf numFmtId="0" fontId="9" fillId="0" borderId="85" xfId="1" applyFont="1" applyBorder="1">
      <alignment vertical="center"/>
    </xf>
    <xf numFmtId="0" fontId="9" fillId="0" borderId="86" xfId="1" applyFont="1" applyBorder="1">
      <alignment vertical="center"/>
    </xf>
    <xf numFmtId="0" fontId="9" fillId="0" borderId="87" xfId="1" applyFont="1" applyBorder="1">
      <alignment vertical="center"/>
    </xf>
    <xf numFmtId="0" fontId="9" fillId="0" borderId="74" xfId="1" applyFont="1" applyBorder="1">
      <alignment vertical="center"/>
    </xf>
    <xf numFmtId="0" fontId="9" fillId="0" borderId="40" xfId="1" applyFont="1" applyBorder="1">
      <alignment vertical="center"/>
    </xf>
    <xf numFmtId="0" fontId="9" fillId="0" borderId="33" xfId="1" applyFont="1" applyBorder="1">
      <alignment vertical="center"/>
    </xf>
    <xf numFmtId="0" fontId="9" fillId="0" borderId="36" xfId="1" applyFont="1" applyBorder="1">
      <alignment vertical="center"/>
    </xf>
    <xf numFmtId="0" fontId="9" fillId="0" borderId="88" xfId="1" applyFont="1" applyBorder="1" applyAlignment="1">
      <alignment vertical="center" shrinkToFit="1"/>
    </xf>
    <xf numFmtId="0" fontId="9" fillId="0" borderId="89" xfId="1" applyFont="1" applyBorder="1">
      <alignment vertical="center"/>
    </xf>
    <xf numFmtId="0" fontId="9" fillId="0" borderId="83" xfId="1" applyFont="1" applyBorder="1" applyAlignment="1">
      <alignment vertical="center" shrinkToFit="1"/>
    </xf>
    <xf numFmtId="0" fontId="9" fillId="0" borderId="84" xfId="1" applyFont="1" applyBorder="1" applyAlignment="1">
      <alignment vertical="center" shrinkToFit="1"/>
    </xf>
    <xf numFmtId="0" fontId="9" fillId="0" borderId="16" xfId="1" applyFont="1" applyBorder="1">
      <alignment vertical="center"/>
    </xf>
    <xf numFmtId="0" fontId="9" fillId="0" borderId="85" xfId="1" applyFont="1" applyBorder="1" applyAlignment="1">
      <alignment vertical="center" shrinkToFit="1"/>
    </xf>
    <xf numFmtId="0" fontId="4" fillId="0" borderId="32" xfId="1" applyBorder="1">
      <alignment vertical="center"/>
    </xf>
    <xf numFmtId="0" fontId="4" fillId="0" borderId="42" xfId="1" applyFill="1" applyBorder="1" applyAlignment="1">
      <alignment horizontal="center" vertical="center"/>
    </xf>
    <xf numFmtId="0" fontId="4" fillId="0" borderId="52" xfId="1" applyBorder="1">
      <alignment vertical="center"/>
    </xf>
    <xf numFmtId="0" fontId="4" fillId="0" borderId="54" xfId="1" applyBorder="1">
      <alignment vertical="center"/>
    </xf>
    <xf numFmtId="0" fontId="4" fillId="0" borderId="44" xfId="1" applyBorder="1">
      <alignment vertical="center"/>
    </xf>
    <xf numFmtId="0" fontId="4" fillId="0" borderId="41" xfId="1" applyBorder="1">
      <alignment vertical="center"/>
    </xf>
    <xf numFmtId="0" fontId="0" fillId="0" borderId="90" xfId="0" applyBorder="1">
      <alignment vertical="center"/>
    </xf>
    <xf numFmtId="0" fontId="4" fillId="0" borderId="2" xfId="1" applyFill="1" applyBorder="1">
      <alignment vertical="center"/>
    </xf>
    <xf numFmtId="0" fontId="0" fillId="0" borderId="91" xfId="0" applyBorder="1">
      <alignment vertical="center"/>
    </xf>
    <xf numFmtId="0" fontId="4" fillId="0" borderId="92" xfId="1" applyBorder="1">
      <alignment vertical="center"/>
    </xf>
    <xf numFmtId="0" fontId="0" fillId="0" borderId="93" xfId="0" applyBorder="1">
      <alignment vertical="center"/>
    </xf>
    <xf numFmtId="0" fontId="4" fillId="0" borderId="93" xfId="1" applyBorder="1">
      <alignment vertical="center"/>
    </xf>
    <xf numFmtId="0" fontId="4" fillId="0" borderId="4" xfId="1" applyBorder="1">
      <alignment vertical="center"/>
    </xf>
    <xf numFmtId="0" fontId="0" fillId="0" borderId="94" xfId="0" applyBorder="1">
      <alignment vertical="center"/>
    </xf>
    <xf numFmtId="0" fontId="0" fillId="0" borderId="95" xfId="0" applyBorder="1">
      <alignment vertical="center"/>
    </xf>
    <xf numFmtId="0" fontId="10" fillId="0" borderId="101" xfId="1" applyFont="1" applyBorder="1">
      <alignment vertical="center"/>
    </xf>
    <xf numFmtId="0" fontId="10" fillId="0" borderId="102" xfId="1" applyFont="1" applyBorder="1">
      <alignment vertical="center"/>
    </xf>
    <xf numFmtId="0" fontId="10" fillId="0" borderId="103" xfId="1" applyFont="1" applyBorder="1">
      <alignment vertical="center"/>
    </xf>
    <xf numFmtId="0" fontId="10" fillId="0" borderId="0" xfId="1" applyFont="1">
      <alignment vertical="center"/>
    </xf>
    <xf numFmtId="0" fontId="10" fillId="0" borderId="78" xfId="1" applyFont="1" applyBorder="1">
      <alignment vertical="center"/>
    </xf>
    <xf numFmtId="0" fontId="10" fillId="0" borderId="32" xfId="1" applyFont="1" applyBorder="1">
      <alignment vertical="center"/>
    </xf>
    <xf numFmtId="14" fontId="10" fillId="0" borderId="39" xfId="1" applyNumberFormat="1" applyFont="1" applyBorder="1">
      <alignment vertical="center"/>
    </xf>
    <xf numFmtId="20" fontId="10" fillId="0" borderId="39" xfId="1" applyNumberFormat="1" applyFont="1" applyBorder="1">
      <alignment vertical="center"/>
    </xf>
    <xf numFmtId="0" fontId="10" fillId="0" borderId="40" xfId="1" applyFont="1" applyBorder="1" applyAlignment="1">
      <alignment vertical="center" wrapText="1"/>
    </xf>
    <xf numFmtId="0" fontId="11" fillId="0" borderId="0" xfId="1" applyFont="1" applyAlignment="1">
      <alignment horizontal="center"/>
    </xf>
    <xf numFmtId="0" fontId="12" fillId="0" borderId="67" xfId="1" applyFont="1" applyBorder="1" applyAlignment="1">
      <alignment horizontal="center"/>
    </xf>
    <xf numFmtId="0" fontId="4" fillId="0" borderId="0" xfId="1" applyAlignment="1">
      <alignment horizontal="center"/>
    </xf>
    <xf numFmtId="0" fontId="13" fillId="0" borderId="0" xfId="1" applyFont="1">
      <alignment vertical="center"/>
    </xf>
    <xf numFmtId="0" fontId="14" fillId="0" borderId="85" xfId="1" applyFont="1" applyBorder="1" applyAlignment="1">
      <alignment horizontal="center" vertical="top" shrinkToFit="1"/>
    </xf>
    <xf numFmtId="0" fontId="0" fillId="0" borderId="106" xfId="0" applyBorder="1">
      <alignment vertical="center"/>
    </xf>
    <xf numFmtId="0" fontId="4" fillId="0" borderId="107" xfId="1" applyFill="1" applyBorder="1">
      <alignment vertical="center"/>
    </xf>
    <xf numFmtId="0" fontId="0" fillId="0" borderId="39" xfId="0" applyBorder="1">
      <alignment vertical="center"/>
    </xf>
    <xf numFmtId="0" fontId="0" fillId="2" borderId="108" xfId="0" applyFill="1" applyBorder="1">
      <alignment vertical="center"/>
    </xf>
    <xf numFmtId="0" fontId="16" fillId="0" borderId="104" xfId="1" applyFont="1" applyBorder="1" applyAlignment="1">
      <alignment horizontal="center" vertical="center" shrinkToFit="1"/>
    </xf>
    <xf numFmtId="0" fontId="4" fillId="0" borderId="0" xfId="1" applyFont="1" applyAlignment="1">
      <alignment horizontal="center" vertical="center" shrinkToFit="1"/>
    </xf>
    <xf numFmtId="0" fontId="4" fillId="0" borderId="0" xfId="1" applyFont="1" applyAlignment="1">
      <alignment horizontal="center" vertical="center"/>
    </xf>
    <xf numFmtId="0" fontId="16" fillId="0" borderId="97" xfId="1" applyFont="1" applyBorder="1" applyAlignment="1">
      <alignment horizontal="center" vertical="center" shrinkToFit="1"/>
    </xf>
    <xf numFmtId="0" fontId="17" fillId="0" borderId="0" xfId="1" applyFont="1" applyBorder="1" applyAlignment="1">
      <alignment horizontal="center" vertical="center" shrinkToFit="1"/>
    </xf>
    <xf numFmtId="0" fontId="18" fillId="0" borderId="0" xfId="1" applyFont="1" applyBorder="1" applyAlignment="1">
      <alignment horizontal="center" vertical="center" shrinkToFit="1"/>
    </xf>
    <xf numFmtId="0" fontId="16" fillId="0" borderId="0" xfId="1" applyFont="1" applyBorder="1" applyAlignment="1">
      <alignment horizontal="center" vertical="center" shrinkToFit="1"/>
    </xf>
    <xf numFmtId="0" fontId="18" fillId="0" borderId="110" xfId="1" applyFont="1" applyBorder="1" applyAlignment="1">
      <alignment horizontal="center" vertical="center" shrinkToFit="1"/>
    </xf>
    <xf numFmtId="0" fontId="17" fillId="0" borderId="110" xfId="1" applyFont="1" applyBorder="1" applyAlignment="1">
      <alignment horizontal="center" vertical="center" shrinkToFit="1"/>
    </xf>
    <xf numFmtId="0" fontId="16" fillId="0" borderId="98" xfId="1" applyFont="1" applyBorder="1" applyAlignment="1">
      <alignment horizontal="center" vertical="center" shrinkToFit="1"/>
    </xf>
    <xf numFmtId="0" fontId="8" fillId="0" borderId="0" xfId="1" applyFont="1" applyAlignment="1">
      <alignment vertical="center" shrinkToFit="1"/>
    </xf>
    <xf numFmtId="0" fontId="0" fillId="2" borderId="112" xfId="0" applyFill="1" applyBorder="1">
      <alignment vertical="center"/>
    </xf>
    <xf numFmtId="0" fontId="19" fillId="2" borderId="112" xfId="0" applyFont="1" applyFill="1" applyBorder="1">
      <alignment vertical="center"/>
    </xf>
    <xf numFmtId="0" fontId="19" fillId="2" borderId="109" xfId="0" applyFont="1" applyFill="1" applyBorder="1">
      <alignment vertical="center"/>
    </xf>
    <xf numFmtId="0" fontId="4" fillId="0" borderId="46" xfId="1" applyBorder="1">
      <alignment vertical="center"/>
    </xf>
    <xf numFmtId="0" fontId="4" fillId="0" borderId="54" xfId="1" applyFill="1" applyBorder="1" applyAlignment="1">
      <alignment horizontal="center" vertical="center"/>
    </xf>
    <xf numFmtId="0" fontId="4" fillId="0" borderId="113" xfId="1" applyBorder="1">
      <alignment vertical="center"/>
    </xf>
    <xf numFmtId="0" fontId="0" fillId="0" borderId="0" xfId="0" applyAlignment="1">
      <alignment vertical="center" wrapText="1"/>
    </xf>
    <xf numFmtId="0" fontId="0" fillId="0" borderId="0" xfId="0" applyAlignment="1"/>
    <xf numFmtId="0" fontId="20" fillId="0" borderId="105" xfId="1" applyFont="1" applyBorder="1" applyAlignment="1">
      <alignment horizontal="center" vertical="center" textRotation="255" shrinkToFit="1"/>
    </xf>
    <xf numFmtId="0" fontId="20" fillId="0" borderId="99" xfId="1" applyFont="1" applyBorder="1" applyAlignment="1">
      <alignment horizontal="center" vertical="center" textRotation="255" shrinkToFit="1"/>
    </xf>
    <xf numFmtId="0" fontId="20" fillId="0" borderId="111" xfId="1" applyFont="1" applyBorder="1" applyAlignment="1">
      <alignment horizontal="center" vertical="center" textRotation="255" shrinkToFit="1"/>
    </xf>
    <xf numFmtId="0" fontId="20" fillId="0" borderId="100" xfId="1" applyFont="1" applyBorder="1" applyAlignment="1">
      <alignment horizontal="center" vertical="center" textRotation="255" shrinkToFit="1"/>
    </xf>
    <xf numFmtId="0" fontId="0" fillId="0" borderId="47" xfId="0" applyBorder="1" applyAlignment="1">
      <alignment horizontal="center" vertical="center"/>
    </xf>
    <xf numFmtId="0" fontId="0" fillId="0" borderId="51" xfId="0" applyBorder="1" applyAlignment="1">
      <alignment horizontal="center" vertical="center"/>
    </xf>
    <xf numFmtId="0" fontId="0" fillId="0" borderId="96" xfId="0" applyBorder="1" applyAlignment="1">
      <alignment horizontal="center" vertical="center"/>
    </xf>
    <xf numFmtId="0" fontId="0" fillId="0" borderId="61" xfId="0" applyBorder="1" applyAlignment="1">
      <alignment horizontal="center" vertical="center"/>
    </xf>
    <xf numFmtId="0" fontId="9" fillId="0" borderId="0" xfId="1" applyFont="1" applyAlignment="1">
      <alignment vertical="center" shrinkToFit="1"/>
    </xf>
    <xf numFmtId="0" fontId="9" fillId="0" borderId="29" xfId="1" applyFont="1" applyBorder="1" applyAlignment="1">
      <alignment vertical="center" textRotation="255"/>
    </xf>
    <xf numFmtId="0" fontId="21" fillId="0" borderId="0" xfId="1" applyFont="1" applyAlignment="1">
      <alignment vertical="center"/>
    </xf>
    <xf numFmtId="0" fontId="4" fillId="0" borderId="0" xfId="1" applyFont="1">
      <alignment vertical="center"/>
    </xf>
    <xf numFmtId="0" fontId="22" fillId="0" borderId="0" xfId="1" applyFont="1" applyAlignment="1">
      <alignment vertical="center"/>
    </xf>
    <xf numFmtId="0" fontId="23" fillId="0" borderId="42" xfId="1" applyFont="1" applyBorder="1" applyAlignment="1">
      <alignment horizontal="center" vertical="center" shrinkToFit="1"/>
    </xf>
    <xf numFmtId="0" fontId="6" fillId="0" borderId="43" xfId="1" applyFont="1" applyBorder="1" applyAlignment="1">
      <alignment horizontal="center" vertical="center" shrinkToFit="1"/>
    </xf>
    <xf numFmtId="0" fontId="6" fillId="0" borderId="44" xfId="1" applyFont="1" applyBorder="1" applyAlignment="1">
      <alignment horizontal="center" vertical="center" shrinkToFit="1"/>
    </xf>
    <xf numFmtId="0" fontId="6" fillId="0" borderId="45" xfId="1" applyFont="1" applyBorder="1" applyAlignment="1">
      <alignment horizontal="center" vertical="center" shrinkToFit="1"/>
    </xf>
    <xf numFmtId="0" fontId="6" fillId="0" borderId="46" xfId="1" applyFont="1" applyBorder="1" applyAlignment="1">
      <alignment horizontal="center" vertical="center" shrinkToFit="1"/>
    </xf>
    <xf numFmtId="0" fontId="23" fillId="0" borderId="47"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51" xfId="1" applyFont="1" applyBorder="1" applyAlignment="1">
      <alignment horizontal="center" vertical="center" shrinkToFit="1"/>
    </xf>
    <xf numFmtId="0" fontId="23" fillId="0" borderId="52"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0"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53" xfId="1" applyFont="1" applyBorder="1" applyAlignment="1">
      <alignment horizontal="center" vertical="center" shrinkToFit="1"/>
    </xf>
    <xf numFmtId="0" fontId="6" fillId="0" borderId="58" xfId="1" applyFont="1" applyBorder="1" applyAlignment="1">
      <alignment horizontal="center" vertical="center" shrinkToFit="1"/>
    </xf>
    <xf numFmtId="0" fontId="6" fillId="0" borderId="59" xfId="1" applyFont="1" applyBorder="1" applyAlignment="1">
      <alignment horizontal="center" vertical="center" shrinkToFit="1"/>
    </xf>
    <xf numFmtId="0" fontId="6" fillId="0" borderId="60" xfId="1" applyFont="1" applyBorder="1" applyAlignment="1">
      <alignment horizontal="center" vertical="center" shrinkToFit="1"/>
    </xf>
    <xf numFmtId="0" fontId="6" fillId="0" borderId="61" xfId="1" applyFont="1" applyBorder="1" applyAlignment="1">
      <alignment horizontal="center" vertical="center" shrinkToFit="1"/>
    </xf>
    <xf numFmtId="0" fontId="6" fillId="0" borderId="47" xfId="1" applyFont="1" applyBorder="1" applyAlignment="1">
      <alignment vertical="center" shrinkToFit="1"/>
    </xf>
    <xf numFmtId="0" fontId="7" fillId="0" borderId="50" xfId="1" applyFont="1" applyBorder="1" applyAlignment="1">
      <alignment horizontal="center" vertical="center" shrinkToFit="1"/>
    </xf>
    <xf numFmtId="0" fontId="6" fillId="0" borderId="48" xfId="1" applyFont="1" applyBorder="1" applyAlignment="1">
      <alignment vertical="center" shrinkToFit="1"/>
    </xf>
    <xf numFmtId="0" fontId="7" fillId="0" borderId="51" xfId="1" applyFont="1" applyBorder="1" applyAlignment="1">
      <alignment horizontal="center" vertical="center" shrinkToFit="1"/>
    </xf>
    <xf numFmtId="0" fontId="6" fillId="0" borderId="94" xfId="1" applyFont="1" applyBorder="1" applyAlignment="1">
      <alignment vertical="center" shrinkToFit="1"/>
    </xf>
    <xf numFmtId="0" fontId="6" fillId="0" borderId="107" xfId="1" applyFont="1" applyBorder="1" applyAlignment="1">
      <alignment vertical="center" shrinkToFit="1"/>
    </xf>
    <xf numFmtId="0" fontId="6" fillId="0" borderId="106" xfId="1" applyFont="1" applyBorder="1" applyAlignment="1">
      <alignment vertical="center" shrinkToFit="1"/>
    </xf>
    <xf numFmtId="0" fontId="6" fillId="0" borderId="95" xfId="1" applyFont="1" applyBorder="1" applyAlignment="1">
      <alignment vertical="center" shrinkToFit="1"/>
    </xf>
    <xf numFmtId="0" fontId="6" fillId="0" borderId="96" xfId="1" applyFont="1" applyBorder="1" applyAlignment="1">
      <alignment vertical="center" shrinkToFit="1"/>
    </xf>
    <xf numFmtId="0" fontId="7" fillId="0" borderId="60" xfId="1" applyFont="1" applyBorder="1" applyAlignment="1">
      <alignment horizontal="center" vertical="center" shrinkToFit="1"/>
    </xf>
    <xf numFmtId="0" fontId="6" fillId="0" borderId="58" xfId="1" applyFont="1" applyBorder="1" applyAlignment="1">
      <alignment vertical="center" shrinkToFit="1"/>
    </xf>
    <xf numFmtId="0" fontId="7" fillId="0" borderId="61" xfId="1" applyFont="1" applyBorder="1" applyAlignment="1">
      <alignment horizontal="center" vertical="center" shrinkToFit="1"/>
    </xf>
    <xf numFmtId="0" fontId="0" fillId="0" borderId="0" xfId="0" applyBorder="1" applyAlignment="1">
      <alignment horizontal="center"/>
    </xf>
    <xf numFmtId="0" fontId="0" fillId="0" borderId="41" xfId="0" applyBorder="1" applyAlignment="1">
      <alignment horizontal="center" vertical="center" wrapText="1"/>
    </xf>
    <xf numFmtId="0" fontId="9" fillId="0" borderId="17" xfId="1" applyFont="1" applyBorder="1" applyAlignment="1">
      <alignment horizontal="center" vertical="center" shrinkToFit="1"/>
    </xf>
    <xf numFmtId="0" fontId="9" fillId="0" borderId="17" xfId="1" applyFont="1" applyBorder="1" applyAlignment="1">
      <alignment horizontal="center" vertical="center"/>
    </xf>
    <xf numFmtId="14" fontId="4" fillId="0" borderId="110" xfId="1" applyNumberFormat="1" applyFont="1" applyBorder="1" applyAlignment="1">
      <alignment horizontal="center" shrinkToFit="1"/>
    </xf>
    <xf numFmtId="0" fontId="4" fillId="0" borderId="110" xfId="1" applyFont="1" applyBorder="1" applyAlignment="1">
      <alignment horizontal="left" shrinkToFit="1"/>
    </xf>
    <xf numFmtId="0" fontId="8" fillId="0" borderId="0" xfId="1" applyFont="1" applyAlignment="1">
      <alignment horizontal="center" vertical="center" shrinkToFit="1"/>
    </xf>
    <xf numFmtId="0" fontId="25" fillId="0" borderId="0" xfId="1" applyFont="1" applyAlignment="1">
      <alignment horizontal="center" vertical="center" shrinkToFit="1"/>
    </xf>
    <xf numFmtId="14" fontId="4" fillId="0" borderId="110" xfId="1" applyNumberFormat="1" applyFont="1" applyBorder="1" applyAlignment="1">
      <alignment horizontal="center" vertical="center" shrinkToFit="1"/>
    </xf>
    <xf numFmtId="0" fontId="4" fillId="0" borderId="110" xfId="1" applyFont="1" applyBorder="1" applyAlignment="1">
      <alignment horizontal="left" vertical="center" shrinkToFit="1"/>
    </xf>
    <xf numFmtId="0" fontId="23" fillId="0" borderId="55" xfId="1" applyFont="1" applyBorder="1" applyAlignment="1">
      <alignment horizontal="center" vertical="center" shrinkToFit="1"/>
    </xf>
    <xf numFmtId="0" fontId="23" fillId="0" borderId="56" xfId="1" applyFont="1" applyBorder="1" applyAlignment="1">
      <alignment horizontal="center" vertical="center" shrinkToFit="1"/>
    </xf>
    <xf numFmtId="0" fontId="23" fillId="0" borderId="57" xfId="1" applyFont="1" applyBorder="1" applyAlignment="1">
      <alignment horizontal="center" vertical="center" shrinkToFit="1"/>
    </xf>
    <xf numFmtId="0" fontId="21" fillId="0" borderId="41" xfId="1" applyFont="1" applyBorder="1" applyAlignment="1">
      <alignment horizontal="center" vertical="center" shrinkToFit="1"/>
    </xf>
    <xf numFmtId="0" fontId="21" fillId="0" borderId="0" xfId="1" applyFont="1" applyAlignment="1">
      <alignment horizontal="center" vertical="center" shrinkToFit="1"/>
    </xf>
    <xf numFmtId="0" fontId="4" fillId="0" borderId="9" xfId="1" applyBorder="1" applyAlignment="1">
      <alignment horizontal="center" vertical="center" shrinkToFit="1"/>
    </xf>
    <xf numFmtId="0" fontId="4" fillId="0" borderId="0" xfId="1" applyAlignment="1">
      <alignment horizontal="center" vertical="center" shrinkToFit="1"/>
    </xf>
    <xf numFmtId="0" fontId="4" fillId="0" borderId="11" xfId="1" applyBorder="1" applyAlignment="1">
      <alignment horizontal="center" vertical="center" shrinkToFit="1"/>
    </xf>
    <xf numFmtId="0" fontId="4" fillId="0" borderId="16" xfId="1" applyBorder="1" applyAlignment="1">
      <alignment horizontal="center" vertical="center" shrinkToFit="1"/>
    </xf>
    <xf numFmtId="0" fontId="4" fillId="0" borderId="17" xfId="1" applyBorder="1" applyAlignment="1">
      <alignment horizontal="center" vertical="center" shrinkToFit="1"/>
    </xf>
    <xf numFmtId="0" fontId="4" fillId="0" borderId="19" xfId="1" applyBorder="1" applyAlignment="1">
      <alignment horizontal="center" vertical="center" shrinkToFit="1"/>
    </xf>
    <xf numFmtId="0" fontId="4" fillId="0" borderId="5" xfId="1" applyBorder="1" applyAlignment="1">
      <alignment horizontal="center" vertical="center" shrinkToFit="1"/>
    </xf>
    <xf numFmtId="0" fontId="4" fillId="0" borderId="6" xfId="1" applyBorder="1" applyAlignment="1">
      <alignment horizontal="center" vertical="center" shrinkToFit="1"/>
    </xf>
    <xf numFmtId="0" fontId="4" fillId="0" borderId="8" xfId="1" applyBorder="1" applyAlignment="1">
      <alignment horizontal="center" vertical="center" shrinkToFit="1"/>
    </xf>
    <xf numFmtId="0" fontId="10" fillId="0" borderId="0" xfId="0" applyFont="1" applyAlignment="1">
      <alignment horizontal="left" vertical="top" wrapText="1"/>
    </xf>
    <xf numFmtId="0" fontId="9" fillId="0" borderId="65" xfId="1" applyFont="1" applyBorder="1" applyAlignment="1">
      <alignment horizontal="center" vertical="top"/>
    </xf>
    <xf numFmtId="0" fontId="9" fillId="0" borderId="0" xfId="1" applyFont="1" applyBorder="1" applyAlignment="1">
      <alignment horizontal="center" vertical="top"/>
    </xf>
    <xf numFmtId="0" fontId="9" fillId="0" borderId="66" xfId="1" applyFont="1" applyBorder="1" applyAlignment="1">
      <alignment horizontal="center" vertical="top"/>
    </xf>
    <xf numFmtId="0" fontId="9" fillId="0" borderId="70" xfId="1" applyFont="1" applyBorder="1" applyAlignment="1">
      <alignment horizontal="center" vertical="top"/>
    </xf>
    <xf numFmtId="0" fontId="9" fillId="0" borderId="71" xfId="1" applyFont="1" applyBorder="1" applyAlignment="1">
      <alignment horizontal="center" vertical="top"/>
    </xf>
    <xf numFmtId="0" fontId="9" fillId="0" borderId="72" xfId="1" applyFont="1" applyBorder="1" applyAlignment="1">
      <alignment horizontal="center" vertical="top"/>
    </xf>
    <xf numFmtId="0" fontId="9" fillId="0" borderId="65" xfId="1" applyFont="1" applyBorder="1" applyAlignment="1">
      <alignment horizontal="left" vertical="center"/>
    </xf>
    <xf numFmtId="0" fontId="9" fillId="0" borderId="0" xfId="1" applyFont="1" applyBorder="1" applyAlignment="1">
      <alignment horizontal="left" vertical="center"/>
    </xf>
    <xf numFmtId="0" fontId="9" fillId="0" borderId="66" xfId="1" applyFont="1" applyBorder="1" applyAlignment="1">
      <alignment horizontal="left" vertical="center"/>
    </xf>
    <xf numFmtId="0" fontId="9" fillId="0" borderId="68" xfId="1" applyFont="1" applyBorder="1" applyAlignment="1">
      <alignment horizontal="left" vertical="top"/>
    </xf>
    <xf numFmtId="0" fontId="9" fillId="0" borderId="6" xfId="1" applyFont="1" applyBorder="1" applyAlignment="1">
      <alignment horizontal="left" vertical="top"/>
    </xf>
    <xf numFmtId="0" fontId="9" fillId="0" borderId="69" xfId="1" applyFont="1" applyBorder="1" applyAlignment="1">
      <alignment horizontal="left" vertical="top"/>
    </xf>
    <xf numFmtId="0" fontId="9" fillId="0" borderId="65" xfId="1" applyFont="1" applyBorder="1" applyAlignment="1">
      <alignment horizontal="left" vertical="top"/>
    </xf>
    <xf numFmtId="0" fontId="9" fillId="0" borderId="0" xfId="1" applyFont="1" applyBorder="1" applyAlignment="1">
      <alignment horizontal="left" vertical="top"/>
    </xf>
    <xf numFmtId="0" fontId="9" fillId="0" borderId="66" xfId="1" applyFont="1" applyBorder="1" applyAlignment="1">
      <alignment horizontal="left" vertical="top"/>
    </xf>
    <xf numFmtId="0" fontId="9" fillId="0" borderId="62" xfId="1" applyFont="1" applyBorder="1" applyAlignment="1">
      <alignment horizontal="left" vertical="center"/>
    </xf>
    <xf numFmtId="0" fontId="9" fillId="0" borderId="63" xfId="1" applyFont="1" applyBorder="1" applyAlignment="1">
      <alignment horizontal="left" vertical="center"/>
    </xf>
    <xf numFmtId="0" fontId="9" fillId="0" borderId="64" xfId="1" applyFont="1" applyBorder="1" applyAlignment="1">
      <alignment horizontal="left" vertical="center"/>
    </xf>
    <xf numFmtId="0" fontId="8" fillId="0" borderId="0" xfId="1" applyFont="1" applyAlignment="1">
      <alignment horizontal="center" vertical="center"/>
    </xf>
    <xf numFmtId="0" fontId="4" fillId="0" borderId="0" xfId="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cellXfs>
  <cellStyles count="2">
    <cellStyle name="標準" xfId="0" builtinId="0"/>
    <cellStyle name="標準 2" xfId="1"/>
  </cellStyles>
  <dxfs count="148">
    <dxf>
      <border>
        <right style="thin">
          <color auto="1"/>
        </right>
        <vertical/>
        <horizontal/>
      </border>
    </dxf>
    <dxf>
      <border>
        <right style="hair">
          <color auto="1"/>
        </right>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left style="thin">
          <color auto="1"/>
        </left>
        <vertical/>
        <horizontal/>
      </border>
    </dxf>
    <dxf>
      <border>
        <left style="hair">
          <color auto="1"/>
        </left>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bottom style="thin">
          <color auto="1"/>
        </bottom>
        <vertical/>
        <horizontal/>
      </border>
    </dxf>
    <dxf>
      <border>
        <bottom style="hair">
          <color auto="1"/>
        </bottom>
        <vertical/>
        <horizontal/>
      </border>
    </dxf>
    <dxf>
      <border>
        <right style="thin">
          <color auto="1"/>
        </right>
        <vertical/>
        <horizontal/>
      </border>
    </dxf>
    <dxf>
      <border>
        <right style="hair">
          <color auto="1"/>
        </right>
        <vertical/>
        <horizontal/>
      </border>
    </dxf>
    <dxf>
      <border>
        <right style="thin">
          <color auto="1"/>
        </right>
        <vertical/>
        <horizontal/>
      </border>
    </dxf>
    <dxf>
      <border>
        <right style="hair">
          <color auto="1"/>
        </right>
        <vertical/>
        <horizontal/>
      </border>
    </dxf>
    <dxf>
      <border>
        <top style="thin">
          <color auto="1"/>
        </top>
        <vertical/>
        <horizontal/>
      </border>
    </dxf>
    <dxf>
      <border>
        <top style="hair">
          <color auto="1"/>
        </top>
        <vertical/>
        <horizontal/>
      </border>
    </dxf>
    <dxf>
      <border>
        <right style="thin">
          <color auto="1"/>
        </right>
        <vertical/>
        <horizontal/>
      </border>
    </dxf>
    <dxf>
      <border>
        <right style="hair">
          <color auto="1"/>
        </right>
        <vertical/>
        <horizontal/>
      </border>
    </dxf>
    <dxf>
      <border>
        <right style="thin">
          <color auto="1"/>
        </right>
        <vertical/>
        <horizontal/>
      </border>
    </dxf>
    <dxf>
      <border>
        <right style="hair">
          <color auto="1"/>
        </right>
        <vertical/>
        <horizontal/>
      </border>
    </dxf>
    <dxf>
      <border>
        <right style="thin">
          <color auto="1"/>
        </right>
        <vertical/>
        <horizontal/>
      </border>
    </dxf>
    <dxf>
      <border>
        <right style="hair">
          <color auto="1"/>
        </right>
        <vertical/>
        <horizontal/>
      </border>
    </dxf>
    <dxf>
      <border>
        <left style="thin">
          <color auto="1"/>
        </left>
        <vertical/>
        <horizontal/>
      </border>
    </dxf>
    <dxf>
      <border>
        <left style="hair">
          <color auto="1"/>
        </left>
        <vertical/>
        <horizontal/>
      </border>
    </dxf>
    <dxf>
      <border>
        <left style="thin">
          <color auto="1"/>
        </left>
        <vertical/>
        <horizontal/>
      </border>
    </dxf>
    <dxf>
      <border>
        <left style="hair">
          <color auto="1"/>
        </left>
        <vertical/>
        <horizontal/>
      </border>
    </dxf>
    <dxf>
      <border>
        <top style="thin">
          <color auto="1"/>
        </top>
        <vertical/>
        <horizontal/>
      </border>
    </dxf>
    <dxf>
      <border>
        <top style="hair">
          <color auto="1"/>
        </top>
        <vertical/>
        <horizontal/>
      </border>
    </dxf>
    <dxf>
      <border>
        <top style="thin">
          <color auto="1"/>
        </top>
        <vertical/>
        <horizontal/>
      </border>
    </dxf>
    <dxf>
      <border>
        <top style="hair">
          <color auto="1"/>
        </top>
        <vertical/>
        <horizontal/>
      </border>
    </dxf>
    <dxf>
      <border>
        <top style="thin">
          <color auto="1"/>
        </top>
        <vertical/>
        <horizontal/>
      </border>
    </dxf>
    <dxf>
      <border>
        <top style="hair">
          <color auto="1"/>
        </top>
        <vertical/>
        <horizontal/>
      </border>
    </dxf>
    <dxf>
      <border>
        <left style="thin">
          <color auto="1"/>
        </left>
        <vertical/>
        <horizontal/>
      </border>
    </dxf>
    <dxf>
      <border>
        <left style="hair">
          <color auto="1"/>
        </left>
        <vertical/>
        <horizontal/>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47</xdr:col>
      <xdr:colOff>190500</xdr:colOff>
      <xdr:row>3</xdr:row>
      <xdr:rowOff>1428749</xdr:rowOff>
    </xdr:to>
    <xdr:sp macro="" textlink="">
      <xdr:nvSpPr>
        <xdr:cNvPr id="2" name="テキスト ボックス 1">
          <a:extLst>
            <a:ext uri="{FF2B5EF4-FFF2-40B4-BE49-F238E27FC236}">
              <a16:creationId xmlns:a16="http://schemas.microsoft.com/office/drawing/2014/main" id="{F061BC3A-B912-4A8E-8392-4C2C69826426}"/>
            </a:ext>
          </a:extLst>
        </xdr:cNvPr>
        <xdr:cNvSpPr txBox="1"/>
      </xdr:nvSpPr>
      <xdr:spPr>
        <a:xfrm>
          <a:off x="0" y="0"/>
          <a:ext cx="18832286" cy="19594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座席表</a:t>
          </a:r>
          <a:r>
            <a:rPr kumimoji="1" lang="en-US" altLang="ja-JP" sz="1400"/>
            <a:t>】</a:t>
          </a:r>
          <a:r>
            <a:rPr kumimoji="1" lang="ja-JP" altLang="en-US" sz="1400"/>
            <a:t>使い方</a:t>
          </a:r>
          <a:endParaRPr kumimoji="1" lang="en-US" altLang="ja-JP" sz="1400"/>
        </a:p>
        <a:p>
          <a:r>
            <a:rPr kumimoji="1" lang="ja-JP" altLang="en-US" sz="1100"/>
            <a:t>　・左側の「教卓からの座席表」の各マスの右上の数字に出席番号を入力すると、</a:t>
          </a:r>
          <a:r>
            <a:rPr kumimoji="1" lang="en-US" altLang="ja-JP" sz="1100"/>
            <a:t>【</a:t>
          </a:r>
          <a:r>
            <a:rPr kumimoji="1" lang="ja-JP" altLang="en-US" sz="1100"/>
            <a:t>設定・名表</a:t>
          </a:r>
          <a:r>
            <a:rPr kumimoji="1" lang="en-US" altLang="ja-JP" sz="1100"/>
            <a:t>】</a:t>
          </a:r>
          <a:r>
            <a:rPr kumimoji="1" lang="ja-JP" altLang="en-US" sz="1100"/>
            <a:t>の出席番号の生徒の名前等が自動的に入ります。　　　　　　・左右２つずつ、</a:t>
          </a:r>
          <a:r>
            <a:rPr kumimoji="1" lang="en-US" altLang="ja-JP" sz="1100"/>
            <a:t>【</a:t>
          </a:r>
          <a:r>
            <a:rPr kumimoji="1" lang="ja-JP" altLang="en-US" sz="1100"/>
            <a:t>設定・名表</a:t>
          </a:r>
          <a:r>
            <a:rPr kumimoji="1" lang="en-US" altLang="ja-JP" sz="1100"/>
            <a:t>】</a:t>
          </a:r>
          <a:r>
            <a:rPr kumimoji="1" lang="ja-JP" altLang="en-US" sz="1100"/>
            <a:t>シートのマーク１～４の記号を表示できます。班長等を表す記号にお使いください。</a:t>
          </a:r>
          <a:endParaRPr kumimoji="1" lang="en-US" altLang="ja-JP" sz="1100"/>
        </a:p>
        <a:p>
          <a:r>
            <a:rPr kumimoji="1" lang="ja-JP" altLang="en-US" sz="1100"/>
            <a:t>　　↓ココの欄に出席番号入力　　　　　　　　　　　　　　　　　　　　　　　　　　　　　　　　　　　　　　　　　　　　　　　　　　　　　　　　　　　　　　　　　　　　　　　　　　　　　　　余白等に凡例を入れておくと分かりやすいでしょう。</a:t>
          </a:r>
          <a:endParaRPr kumimoji="1" lang="en-US" altLang="ja-JP" sz="1100"/>
        </a:p>
        <a:p>
          <a:r>
            <a:rPr kumimoji="1" lang="ja-JP" altLang="en-US" sz="1100"/>
            <a:t>　　　　　　　　　　　　　　　　　　　　　　　　　　　　　　　　　　　　　　　　　　　　　　　　　　　　　　　　　　　　　　　　　　　　　　　　　　　　　　　　　　　　　　　　　　　　　　　　　・使用しない枠は、罫線の書式設定で消すとよいでしょう。また班の区切り等も見やすいように工夫してください。</a:t>
          </a:r>
          <a:endParaRPr kumimoji="1" lang="en-US" altLang="ja-JP" sz="1100"/>
        </a:p>
        <a:p>
          <a:r>
            <a:rPr kumimoji="1" lang="ja-JP" altLang="en-US" sz="1100"/>
            <a:t>　　　　　　　　　　　　　　　　　　　　　　　　　　　　　　　　　　　　　　　　　　　　　　　　　　　　　　　　　　　　　　　　　　　　　　　　　　　　　　　　　　　　　　　　　　　　　　　　　・「教卓」の位置は適宜移動させてください。</a:t>
          </a:r>
          <a:endParaRPr kumimoji="1" lang="en-US" altLang="ja-JP" sz="1100"/>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班の番号は、例えば下にあるようなテキストボックスでつくり、移動させて表示するとよいでしょう。</a:t>
          </a:r>
          <a:endParaRPr lang="ja-JP" altLang="ja-JP">
            <a:effectLst/>
          </a:endParaRPr>
        </a:p>
        <a:p>
          <a:endParaRPr kumimoji="1" lang="en-US" altLang="ja-JP" sz="1100"/>
        </a:p>
        <a:p>
          <a:endParaRPr kumimoji="1" lang="en-US" altLang="ja-JP" sz="1100"/>
        </a:p>
        <a:p>
          <a:r>
            <a:rPr kumimoji="1" lang="ja-JP" altLang="en-US" sz="1100"/>
            <a:t>　・</a:t>
          </a:r>
          <a:r>
            <a:rPr kumimoji="1" lang="en-US" altLang="ja-JP" sz="1100"/>
            <a:t>【</a:t>
          </a:r>
          <a:r>
            <a:rPr kumimoji="1" lang="ja-JP" altLang="en-US" sz="1100"/>
            <a:t>設定・名表</a:t>
          </a:r>
          <a:r>
            <a:rPr kumimoji="1" lang="en-US" altLang="ja-JP" sz="1100"/>
            <a:t>】</a:t>
          </a:r>
          <a:r>
            <a:rPr kumimoji="1" lang="ja-JP" altLang="en-US" sz="1100"/>
            <a:t>で性別を「女」としてある生徒の文字は、自動的に赤になります。</a:t>
          </a:r>
          <a:endParaRPr kumimoji="1" lang="en-US" altLang="ja-JP" sz="1100"/>
        </a:p>
        <a:p>
          <a:r>
            <a:rPr kumimoji="1" lang="ja-JP" altLang="en-US" sz="1100"/>
            <a:t>　・</a:t>
          </a:r>
          <a:r>
            <a:rPr kumimoji="1" lang="ja-JP" altLang="ja-JP" sz="1100">
              <a:solidFill>
                <a:schemeClr val="dk1"/>
              </a:solidFill>
              <a:effectLst/>
              <a:latin typeface="+mn-lt"/>
              <a:ea typeface="+mn-ea"/>
              <a:cs typeface="+mn-cs"/>
            </a:rPr>
            <a:t>左側の「教卓からの座席表」</a:t>
          </a:r>
          <a:r>
            <a:rPr kumimoji="1" lang="ja-JP" altLang="en-US" sz="1100">
              <a:solidFill>
                <a:schemeClr val="dk1"/>
              </a:solidFill>
              <a:effectLst/>
              <a:latin typeface="+mn-lt"/>
              <a:ea typeface="+mn-ea"/>
              <a:cs typeface="+mn-cs"/>
            </a:rPr>
            <a:t>に入力すると、自動的に右側の「教卓前の座席表」にも反映されます。</a:t>
          </a:r>
          <a:endParaRPr kumimoji="1" lang="en-US" altLang="ja-JP" sz="1100"/>
        </a:p>
      </xdr:txBody>
    </xdr:sp>
    <xdr:clientData/>
  </xdr:twoCellAnchor>
  <xdr:twoCellAnchor>
    <xdr:from>
      <xdr:col>29</xdr:col>
      <xdr:colOff>128866</xdr:colOff>
      <xdr:row>3</xdr:row>
      <xdr:rowOff>662869</xdr:rowOff>
    </xdr:from>
    <xdr:to>
      <xdr:col>29</xdr:col>
      <xdr:colOff>748392</xdr:colOff>
      <xdr:row>3</xdr:row>
      <xdr:rowOff>1211836</xdr:rowOff>
    </xdr:to>
    <xdr:sp macro="" textlink="">
      <xdr:nvSpPr>
        <xdr:cNvPr id="91" name="Text Box 9">
          <a:extLst>
            <a:ext uri="{FF2B5EF4-FFF2-40B4-BE49-F238E27FC236}">
              <a16:creationId xmlns:a16="http://schemas.microsoft.com/office/drawing/2014/main" id="{853D131F-0714-4629-A56D-076F8820C296}"/>
            </a:ext>
          </a:extLst>
        </xdr:cNvPr>
        <xdr:cNvSpPr txBox="1">
          <a:spLocks noChangeArrowheads="1"/>
        </xdr:cNvSpPr>
      </xdr:nvSpPr>
      <xdr:spPr bwMode="auto">
        <a:xfrm>
          <a:off x="11722152" y="1193548"/>
          <a:ext cx="619526" cy="548967"/>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⑥</a:t>
          </a:r>
        </a:p>
      </xdr:txBody>
    </xdr:sp>
    <xdr:clientData/>
  </xdr:twoCellAnchor>
  <xdr:twoCellAnchor>
    <xdr:from>
      <xdr:col>27</xdr:col>
      <xdr:colOff>95252</xdr:colOff>
      <xdr:row>3</xdr:row>
      <xdr:rowOff>692360</xdr:rowOff>
    </xdr:from>
    <xdr:to>
      <xdr:col>29</xdr:col>
      <xdr:colOff>11059</xdr:colOff>
      <xdr:row>3</xdr:row>
      <xdr:rowOff>1352722</xdr:rowOff>
    </xdr:to>
    <xdr:sp macro="" textlink="">
      <xdr:nvSpPr>
        <xdr:cNvPr id="123" name="Text Box 5">
          <a:extLst>
            <a:ext uri="{FF2B5EF4-FFF2-40B4-BE49-F238E27FC236}">
              <a16:creationId xmlns:a16="http://schemas.microsoft.com/office/drawing/2014/main" id="{D434E401-0940-4F82-AAE0-5B3B36B22A00}"/>
            </a:ext>
          </a:extLst>
        </xdr:cNvPr>
        <xdr:cNvSpPr txBox="1">
          <a:spLocks noChangeArrowheads="1"/>
        </xdr:cNvSpPr>
      </xdr:nvSpPr>
      <xdr:spPr bwMode="auto">
        <a:xfrm>
          <a:off x="11198681" y="1223039"/>
          <a:ext cx="405664" cy="660362"/>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26</xdr:col>
      <xdr:colOff>409935</xdr:colOff>
      <xdr:row>3</xdr:row>
      <xdr:rowOff>655988</xdr:rowOff>
    </xdr:from>
    <xdr:to>
      <xdr:col>27</xdr:col>
      <xdr:colOff>108857</xdr:colOff>
      <xdr:row>3</xdr:row>
      <xdr:rowOff>1307547</xdr:rowOff>
    </xdr:to>
    <xdr:sp macro="" textlink="">
      <xdr:nvSpPr>
        <xdr:cNvPr id="217" name="Text Box 5">
          <a:extLst>
            <a:ext uri="{FF2B5EF4-FFF2-40B4-BE49-F238E27FC236}">
              <a16:creationId xmlns:a16="http://schemas.microsoft.com/office/drawing/2014/main" id="{0D8B0F87-BD1C-40E8-9AFD-1BA08836F58D}"/>
            </a:ext>
          </a:extLst>
        </xdr:cNvPr>
        <xdr:cNvSpPr txBox="1">
          <a:spLocks noChangeArrowheads="1"/>
        </xdr:cNvSpPr>
      </xdr:nvSpPr>
      <xdr:spPr bwMode="auto">
        <a:xfrm>
          <a:off x="10696935" y="1186667"/>
          <a:ext cx="515351" cy="651559"/>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④</a:t>
          </a:r>
        </a:p>
      </xdr:txBody>
    </xdr:sp>
    <xdr:clientData/>
  </xdr:twoCellAnchor>
  <xdr:twoCellAnchor>
    <xdr:from>
      <xdr:col>25</xdr:col>
      <xdr:colOff>141479</xdr:colOff>
      <xdr:row>3</xdr:row>
      <xdr:rowOff>693964</xdr:rowOff>
    </xdr:from>
    <xdr:to>
      <xdr:col>26</xdr:col>
      <xdr:colOff>408214</xdr:colOff>
      <xdr:row>3</xdr:row>
      <xdr:rowOff>1292678</xdr:rowOff>
    </xdr:to>
    <xdr:sp macro="" textlink="">
      <xdr:nvSpPr>
        <xdr:cNvPr id="218" name="Text Box 5">
          <a:extLst>
            <a:ext uri="{FF2B5EF4-FFF2-40B4-BE49-F238E27FC236}">
              <a16:creationId xmlns:a16="http://schemas.microsoft.com/office/drawing/2014/main" id="{E52BF168-BDD0-4E7D-8CB8-7FC51AB66360}"/>
            </a:ext>
          </a:extLst>
        </xdr:cNvPr>
        <xdr:cNvSpPr txBox="1">
          <a:spLocks noChangeArrowheads="1"/>
        </xdr:cNvSpPr>
      </xdr:nvSpPr>
      <xdr:spPr bwMode="auto">
        <a:xfrm>
          <a:off x="10183550" y="1224643"/>
          <a:ext cx="511664" cy="598714"/>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③</a:t>
          </a:r>
        </a:p>
      </xdr:txBody>
    </xdr:sp>
    <xdr:clientData/>
  </xdr:twoCellAnchor>
  <xdr:twoCellAnchor>
    <xdr:from>
      <xdr:col>22</xdr:col>
      <xdr:colOff>54428</xdr:colOff>
      <xdr:row>3</xdr:row>
      <xdr:rowOff>679553</xdr:rowOff>
    </xdr:from>
    <xdr:to>
      <xdr:col>25</xdr:col>
      <xdr:colOff>239896</xdr:colOff>
      <xdr:row>3</xdr:row>
      <xdr:rowOff>1251856</xdr:rowOff>
    </xdr:to>
    <xdr:sp macro="" textlink="">
      <xdr:nvSpPr>
        <xdr:cNvPr id="219" name="Text Box 5">
          <a:extLst>
            <a:ext uri="{FF2B5EF4-FFF2-40B4-BE49-F238E27FC236}">
              <a16:creationId xmlns:a16="http://schemas.microsoft.com/office/drawing/2014/main" id="{ED2230EE-77E6-4132-91B7-4E21AC5BE165}"/>
            </a:ext>
          </a:extLst>
        </xdr:cNvPr>
        <xdr:cNvSpPr txBox="1">
          <a:spLocks noChangeArrowheads="1"/>
        </xdr:cNvSpPr>
      </xdr:nvSpPr>
      <xdr:spPr bwMode="auto">
        <a:xfrm>
          <a:off x="9701892" y="1210232"/>
          <a:ext cx="580075" cy="57230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②</a:t>
          </a:r>
        </a:p>
      </xdr:txBody>
    </xdr:sp>
    <xdr:clientData/>
  </xdr:twoCellAnchor>
  <xdr:twoCellAnchor>
    <xdr:from>
      <xdr:col>21</xdr:col>
      <xdr:colOff>367514</xdr:colOff>
      <xdr:row>3</xdr:row>
      <xdr:rowOff>653141</xdr:rowOff>
    </xdr:from>
    <xdr:to>
      <xdr:col>22</xdr:col>
      <xdr:colOff>68036</xdr:colOff>
      <xdr:row>3</xdr:row>
      <xdr:rowOff>1211035</xdr:rowOff>
    </xdr:to>
    <xdr:sp macro="" textlink="">
      <xdr:nvSpPr>
        <xdr:cNvPr id="220" name="Text Box 5">
          <a:extLst>
            <a:ext uri="{FF2B5EF4-FFF2-40B4-BE49-F238E27FC236}">
              <a16:creationId xmlns:a16="http://schemas.microsoft.com/office/drawing/2014/main" id="{2D3B215C-5841-418D-BCA9-12760F82D3CD}"/>
            </a:ext>
          </a:extLst>
        </xdr:cNvPr>
        <xdr:cNvSpPr txBox="1">
          <a:spLocks noChangeArrowheads="1"/>
        </xdr:cNvSpPr>
      </xdr:nvSpPr>
      <xdr:spPr bwMode="auto">
        <a:xfrm>
          <a:off x="9198550" y="1183820"/>
          <a:ext cx="516950" cy="557894"/>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①</a:t>
          </a:r>
        </a:p>
      </xdr:txBody>
    </xdr:sp>
    <xdr:clientData/>
  </xdr:twoCellAnchor>
  <xdr:twoCellAnchor>
    <xdr:from>
      <xdr:col>9</xdr:col>
      <xdr:colOff>176893</xdr:colOff>
      <xdr:row>29</xdr:row>
      <xdr:rowOff>163286</xdr:rowOff>
    </xdr:from>
    <xdr:to>
      <xdr:col>16</xdr:col>
      <xdr:colOff>81643</xdr:colOff>
      <xdr:row>31</xdr:row>
      <xdr:rowOff>13608</xdr:rowOff>
    </xdr:to>
    <xdr:sp macro="" textlink="">
      <xdr:nvSpPr>
        <xdr:cNvPr id="4" name="フローチャート: 代替処理 3">
          <a:extLst>
            <a:ext uri="{FF2B5EF4-FFF2-40B4-BE49-F238E27FC236}">
              <a16:creationId xmlns:a16="http://schemas.microsoft.com/office/drawing/2014/main" id="{23BD0FFF-6125-4F65-8F7F-33ED93C7ECF5}"/>
            </a:ext>
          </a:extLst>
        </xdr:cNvPr>
        <xdr:cNvSpPr/>
      </xdr:nvSpPr>
      <xdr:spPr>
        <a:xfrm>
          <a:off x="3837214" y="12055929"/>
          <a:ext cx="3388179" cy="85725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教卓</a:t>
          </a:r>
          <a:endParaRPr kumimoji="1" lang="ja-JP" altLang="en-US" sz="1100">
            <a:solidFill>
              <a:schemeClr val="tx1"/>
            </a:solidFill>
          </a:endParaRPr>
        </a:p>
      </xdr:txBody>
    </xdr:sp>
    <xdr:clientData/>
  </xdr:twoCellAnchor>
  <xdr:twoCellAnchor>
    <xdr:from>
      <xdr:col>32</xdr:col>
      <xdr:colOff>108857</xdr:colOff>
      <xdr:row>6</xdr:row>
      <xdr:rowOff>81644</xdr:rowOff>
    </xdr:from>
    <xdr:to>
      <xdr:col>39</xdr:col>
      <xdr:colOff>13607</xdr:colOff>
      <xdr:row>9</xdr:row>
      <xdr:rowOff>68037</xdr:rowOff>
    </xdr:to>
    <xdr:sp macro="" textlink="">
      <xdr:nvSpPr>
        <xdr:cNvPr id="14" name="フローチャート: 代替処理 13">
          <a:extLst>
            <a:ext uri="{FF2B5EF4-FFF2-40B4-BE49-F238E27FC236}">
              <a16:creationId xmlns:a16="http://schemas.microsoft.com/office/drawing/2014/main" id="{4866D766-7888-4559-93D6-E9B3F0AB0D7F}"/>
            </a:ext>
          </a:extLst>
        </xdr:cNvPr>
        <xdr:cNvSpPr/>
      </xdr:nvSpPr>
      <xdr:spPr>
        <a:xfrm>
          <a:off x="13253357" y="3224894"/>
          <a:ext cx="3388179" cy="857250"/>
        </a:xfrm>
        <a:prstGeom prst="flowChartAlternateProcess">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400">
              <a:solidFill>
                <a:schemeClr val="tx1"/>
              </a:solidFill>
            </a:rPr>
            <a:t>教卓</a:t>
          </a:r>
          <a:endParaRPr kumimoji="1" lang="ja-JP" altLang="en-US" sz="1100">
            <a:solidFill>
              <a:schemeClr val="tx1"/>
            </a:solidFill>
          </a:endParaRPr>
        </a:p>
      </xdr:txBody>
    </xdr:sp>
    <xdr:clientData/>
  </xdr:twoCellAnchor>
  <xdr:twoCellAnchor editAs="oneCell">
    <xdr:from>
      <xdr:col>0</xdr:col>
      <xdr:colOff>217714</xdr:colOff>
      <xdr:row>3</xdr:row>
      <xdr:rowOff>81642</xdr:rowOff>
    </xdr:from>
    <xdr:to>
      <xdr:col>3</xdr:col>
      <xdr:colOff>195822</xdr:colOff>
      <xdr:row>3</xdr:row>
      <xdr:rowOff>967356</xdr:rowOff>
    </xdr:to>
    <xdr:pic>
      <xdr:nvPicPr>
        <xdr:cNvPr id="5" name="図 4">
          <a:extLst>
            <a:ext uri="{FF2B5EF4-FFF2-40B4-BE49-F238E27FC236}">
              <a16:creationId xmlns:a16="http://schemas.microsoft.com/office/drawing/2014/main" id="{0E2DAE67-8BA9-4BDF-910E-793833E64F52}"/>
            </a:ext>
          </a:extLst>
        </xdr:cNvPr>
        <xdr:cNvPicPr>
          <a:picLocks noChangeAspect="1"/>
        </xdr:cNvPicPr>
      </xdr:nvPicPr>
      <xdr:blipFill>
        <a:blip xmlns:r="http://schemas.openxmlformats.org/officeDocument/2006/relationships" r:embed="rId1"/>
        <a:stretch>
          <a:fillRect/>
        </a:stretch>
      </xdr:blipFill>
      <xdr:spPr>
        <a:xfrm>
          <a:off x="217714" y="612321"/>
          <a:ext cx="971429" cy="885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0</xdr:rowOff>
    </xdr:from>
    <xdr:to>
      <xdr:col>14</xdr:col>
      <xdr:colOff>638176</xdr:colOff>
      <xdr:row>0</xdr:row>
      <xdr:rowOff>1143000</xdr:rowOff>
    </xdr:to>
    <xdr:sp macro="" textlink="">
      <xdr:nvSpPr>
        <xdr:cNvPr id="2" name="テキスト ボックス 1">
          <a:extLst>
            <a:ext uri="{FF2B5EF4-FFF2-40B4-BE49-F238E27FC236}">
              <a16:creationId xmlns:a16="http://schemas.microsoft.com/office/drawing/2014/main" id="{322BF94F-AC12-445A-B3F7-291692940C66}"/>
            </a:ext>
          </a:extLst>
        </xdr:cNvPr>
        <xdr:cNvSpPr txBox="1"/>
      </xdr:nvSpPr>
      <xdr:spPr>
        <a:xfrm>
          <a:off x="685801" y="0"/>
          <a:ext cx="98679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係・委員会</a:t>
          </a:r>
          <a:r>
            <a:rPr kumimoji="1" lang="en-US" altLang="ja-JP" sz="1400"/>
            <a:t>】</a:t>
          </a:r>
          <a:r>
            <a:rPr kumimoji="1" lang="ja-JP" altLang="en-US" sz="1400"/>
            <a:t>使い方</a:t>
          </a:r>
          <a:endParaRPr kumimoji="1" lang="en-US" altLang="ja-JP" sz="1400"/>
        </a:p>
        <a:p>
          <a:r>
            <a:rPr kumimoji="1" lang="ja-JP" altLang="en-US" sz="1100"/>
            <a:t>　・各係、委員会の氏名欄左側に出席番号を入力、</a:t>
          </a:r>
          <a:r>
            <a:rPr kumimoji="1" lang="en-US" altLang="ja-JP" sz="1100"/>
            <a:t>【</a:t>
          </a:r>
          <a:r>
            <a:rPr kumimoji="1" lang="ja-JP" altLang="en-US" sz="1100"/>
            <a:t>設定・名表</a:t>
          </a:r>
          <a:r>
            <a:rPr kumimoji="1" lang="en-US" altLang="ja-JP" sz="1100"/>
            <a:t>】</a:t>
          </a:r>
          <a:r>
            <a:rPr kumimoji="1" lang="ja-JP" altLang="en-US" sz="1100"/>
            <a:t>の出席番号の生徒の名前が入ります。</a:t>
          </a:r>
          <a:r>
            <a:rPr kumimoji="1" lang="en-US" altLang="ja-JP" sz="1100"/>
            <a:t/>
          </a:r>
          <a:br>
            <a:rPr kumimoji="1" lang="en-US" altLang="ja-JP" sz="1100"/>
          </a:br>
          <a:r>
            <a:rPr kumimoji="1" lang="ja-JP" altLang="en-US" sz="1100"/>
            <a:t>　　入力された番号に該当する生徒がいない場合には、「＃</a:t>
          </a:r>
          <a:r>
            <a:rPr kumimoji="1" lang="en-US" altLang="ja-JP" sz="1100"/>
            <a:t>N/A</a:t>
          </a:r>
          <a:r>
            <a:rPr kumimoji="1" lang="ja-JP" altLang="en-US" sz="1100"/>
            <a:t>」と表示されます。</a:t>
          </a:r>
          <a:endParaRPr kumimoji="1" lang="en-US" altLang="ja-JP" sz="1100"/>
        </a:p>
        <a:p>
          <a:r>
            <a:rPr kumimoji="1" lang="ja-JP" altLang="en-US" sz="1100"/>
            <a:t>　・係、委員会名や罫線は適宜、変更してください。</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15875</xdr:colOff>
      <xdr:row>36</xdr:row>
      <xdr:rowOff>108858</xdr:rowOff>
    </xdr:from>
    <xdr:to>
      <xdr:col>11</xdr:col>
      <xdr:colOff>508001</xdr:colOff>
      <xdr:row>39</xdr:row>
      <xdr:rowOff>43090</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4152446" y="11130644"/>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1</xdr:col>
      <xdr:colOff>242660</xdr:colOff>
      <xdr:row>36</xdr:row>
      <xdr:rowOff>13608</xdr:rowOff>
    </xdr:from>
    <xdr:to>
      <xdr:col>5</xdr:col>
      <xdr:colOff>254002</xdr:colOff>
      <xdr:row>38</xdr:row>
      <xdr:rowOff>92982</xdr:rowOff>
    </xdr:to>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514803" y="11035394"/>
          <a:ext cx="1480913" cy="487588"/>
        </a:xfrm>
        <a:prstGeom prst="rect">
          <a:avLst/>
        </a:prstGeom>
        <a:noFill/>
        <a:ln w="9525">
          <a:solidFill>
            <a:schemeClr val="tx1"/>
          </a:solidFill>
          <a:miter lim="800000"/>
          <a:headEnd/>
          <a:tailEnd/>
        </a:ln>
      </xdr:spPr>
      <xdr:txBody>
        <a:bodyPr vertOverflow="clip" wrap="square" lIns="54864" tIns="32004" rIns="0" bIns="0" anchor="ctr" upright="1"/>
        <a:lstStyle/>
        <a:p>
          <a:pPr algn="ctr" rtl="1">
            <a:defRPr sz="1000"/>
          </a:pPr>
          <a:r>
            <a:rPr lang="ja-JP" altLang="en-US" sz="2800" b="0" i="0" strike="noStrike">
              <a:solidFill>
                <a:schemeClr val="tx1"/>
              </a:solidFill>
              <a:latin typeface="HG平成丸ｺﾞｼｯｸ体W4"/>
              <a:ea typeface="HG平成丸ｺﾞｼｯｸ体W4"/>
            </a:rPr>
            <a:t>教　卓</a:t>
          </a:r>
        </a:p>
      </xdr:txBody>
    </xdr:sp>
    <xdr:clientData/>
  </xdr:twoCellAnchor>
  <xdr:twoCellAnchor>
    <xdr:from>
      <xdr:col>8</xdr:col>
      <xdr:colOff>138338</xdr:colOff>
      <xdr:row>36</xdr:row>
      <xdr:rowOff>163286</xdr:rowOff>
    </xdr:from>
    <xdr:to>
      <xdr:col>8</xdr:col>
      <xdr:colOff>630464</xdr:colOff>
      <xdr:row>39</xdr:row>
      <xdr:rowOff>97518</xdr:rowOff>
    </xdr:to>
    <xdr:sp macro="" textlink="">
      <xdr:nvSpPr>
        <xdr:cNvPr id="4" name="Text Box 5">
          <a:extLst>
            <a:ext uri="{FF2B5EF4-FFF2-40B4-BE49-F238E27FC236}">
              <a16:creationId xmlns:a16="http://schemas.microsoft.com/office/drawing/2014/main" id="{00000000-0008-0000-0400-000004000000}"/>
            </a:ext>
          </a:extLst>
        </xdr:cNvPr>
        <xdr:cNvSpPr txBox="1">
          <a:spLocks noChangeArrowheads="1"/>
        </xdr:cNvSpPr>
      </xdr:nvSpPr>
      <xdr:spPr bwMode="auto">
        <a:xfrm>
          <a:off x="3077481" y="11185072"/>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14</xdr:col>
      <xdr:colOff>124731</xdr:colOff>
      <xdr:row>36</xdr:row>
      <xdr:rowOff>176894</xdr:rowOff>
    </xdr:from>
    <xdr:to>
      <xdr:col>14</xdr:col>
      <xdr:colOff>616857</xdr:colOff>
      <xdr:row>39</xdr:row>
      <xdr:rowOff>111126</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5458731" y="11198680"/>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17</xdr:col>
      <xdr:colOff>151945</xdr:colOff>
      <xdr:row>36</xdr:row>
      <xdr:rowOff>68037</xdr:rowOff>
    </xdr:from>
    <xdr:to>
      <xdr:col>17</xdr:col>
      <xdr:colOff>644071</xdr:colOff>
      <xdr:row>39</xdr:row>
      <xdr:rowOff>2269</xdr:rowOff>
    </xdr:to>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6683374" y="11089823"/>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20</xdr:col>
      <xdr:colOff>124731</xdr:colOff>
      <xdr:row>36</xdr:row>
      <xdr:rowOff>68037</xdr:rowOff>
    </xdr:from>
    <xdr:to>
      <xdr:col>20</xdr:col>
      <xdr:colOff>616857</xdr:colOff>
      <xdr:row>39</xdr:row>
      <xdr:rowOff>2269</xdr:rowOff>
    </xdr:to>
    <xdr:sp macro="" textlink="">
      <xdr:nvSpPr>
        <xdr:cNvPr id="7" name="Text Box 5">
          <a:extLst>
            <a:ext uri="{FF2B5EF4-FFF2-40B4-BE49-F238E27FC236}">
              <a16:creationId xmlns:a16="http://schemas.microsoft.com/office/drawing/2014/main" id="{00000000-0008-0000-0400-000007000000}"/>
            </a:ext>
          </a:extLst>
        </xdr:cNvPr>
        <xdr:cNvSpPr txBox="1">
          <a:spLocks noChangeArrowheads="1"/>
        </xdr:cNvSpPr>
      </xdr:nvSpPr>
      <xdr:spPr bwMode="auto">
        <a:xfrm>
          <a:off x="7853588" y="11089823"/>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18</xdr:col>
      <xdr:colOff>29481</xdr:colOff>
      <xdr:row>36</xdr:row>
      <xdr:rowOff>95251</xdr:rowOff>
    </xdr:from>
    <xdr:to>
      <xdr:col>19</xdr:col>
      <xdr:colOff>249464</xdr:colOff>
      <xdr:row>39</xdr:row>
      <xdr:rowOff>29483</xdr:rowOff>
    </xdr:to>
    <xdr:sp macro="" textlink="">
      <xdr:nvSpPr>
        <xdr:cNvPr id="8" name="Text Box 5">
          <a:extLst>
            <a:ext uri="{FF2B5EF4-FFF2-40B4-BE49-F238E27FC236}">
              <a16:creationId xmlns:a16="http://schemas.microsoft.com/office/drawing/2014/main" id="{00000000-0008-0000-0400-000008000000}"/>
            </a:ext>
          </a:extLst>
        </xdr:cNvPr>
        <xdr:cNvSpPr txBox="1">
          <a:spLocks noChangeArrowheads="1"/>
        </xdr:cNvSpPr>
      </xdr:nvSpPr>
      <xdr:spPr bwMode="auto">
        <a:xfrm>
          <a:off x="7214052" y="11117037"/>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6</xdr:col>
      <xdr:colOff>2266</xdr:colOff>
      <xdr:row>36</xdr:row>
      <xdr:rowOff>149680</xdr:rowOff>
    </xdr:from>
    <xdr:to>
      <xdr:col>7</xdr:col>
      <xdr:colOff>222249</xdr:colOff>
      <xdr:row>39</xdr:row>
      <xdr:rowOff>83912</xdr:rowOff>
    </xdr:to>
    <xdr:sp macro="" textlink="">
      <xdr:nvSpPr>
        <xdr:cNvPr id="9" name="Text Box 5">
          <a:extLst>
            <a:ext uri="{FF2B5EF4-FFF2-40B4-BE49-F238E27FC236}">
              <a16:creationId xmlns:a16="http://schemas.microsoft.com/office/drawing/2014/main" id="{00000000-0008-0000-0400-000009000000}"/>
            </a:ext>
          </a:extLst>
        </xdr:cNvPr>
        <xdr:cNvSpPr txBox="1">
          <a:spLocks noChangeArrowheads="1"/>
        </xdr:cNvSpPr>
      </xdr:nvSpPr>
      <xdr:spPr bwMode="auto">
        <a:xfrm>
          <a:off x="2397123" y="11171466"/>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twoCellAnchor>
    <xdr:from>
      <xdr:col>21</xdr:col>
      <xdr:colOff>2267</xdr:colOff>
      <xdr:row>36</xdr:row>
      <xdr:rowOff>40823</xdr:rowOff>
    </xdr:from>
    <xdr:to>
      <xdr:col>22</xdr:col>
      <xdr:colOff>222250</xdr:colOff>
      <xdr:row>38</xdr:row>
      <xdr:rowOff>179162</xdr:rowOff>
    </xdr:to>
    <xdr:sp macro="" textlink="">
      <xdr:nvSpPr>
        <xdr:cNvPr id="10" name="Text Box 5">
          <a:extLst>
            <a:ext uri="{FF2B5EF4-FFF2-40B4-BE49-F238E27FC236}">
              <a16:creationId xmlns:a16="http://schemas.microsoft.com/office/drawing/2014/main" id="{00000000-0008-0000-0400-00000A000000}"/>
            </a:ext>
          </a:extLst>
        </xdr:cNvPr>
        <xdr:cNvSpPr txBox="1">
          <a:spLocks noChangeArrowheads="1"/>
        </xdr:cNvSpPr>
      </xdr:nvSpPr>
      <xdr:spPr bwMode="auto">
        <a:xfrm>
          <a:off x="8384267" y="11062609"/>
          <a:ext cx="492126" cy="546553"/>
        </a:xfrm>
        <a:prstGeom prst="rect">
          <a:avLst/>
        </a:prstGeom>
        <a:noFill/>
        <a:ln w="9525">
          <a:noFill/>
          <a:miter lim="800000"/>
          <a:headEnd/>
          <a:tailEnd/>
        </a:ln>
      </xdr:spPr>
      <xdr:txBody>
        <a:bodyPr vertOverflow="clip" wrap="square" lIns="54864" tIns="32004" rIns="0" bIns="0" anchor="t" upright="1"/>
        <a:lstStyle/>
        <a:p>
          <a:pPr algn="l" rtl="1">
            <a:defRPr sz="1000"/>
          </a:pPr>
          <a:r>
            <a:rPr lang="ja-JP" altLang="en-US" sz="2800" b="0" i="0" strike="noStrike">
              <a:solidFill>
                <a:srgbClr val="808080"/>
              </a:solidFill>
              <a:latin typeface="HG平成丸ｺﾞｼｯｸ体W4"/>
              <a:ea typeface="HG平成丸ｺﾞｼｯｸ体W4"/>
            </a:rPr>
            <a:t>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8"/>
  <sheetViews>
    <sheetView tabSelected="1" workbookViewId="0">
      <selection activeCell="A2" sqref="A2"/>
    </sheetView>
  </sheetViews>
  <sheetFormatPr defaultRowHeight="13.5"/>
  <sheetData>
    <row r="1" spans="1:2">
      <c r="A1" t="s">
        <v>114</v>
      </c>
    </row>
    <row r="2" spans="1:2">
      <c r="B2" t="s">
        <v>113</v>
      </c>
    </row>
    <row r="4" spans="1:2">
      <c r="B4" t="s">
        <v>106</v>
      </c>
    </row>
    <row r="5" spans="1:2">
      <c r="B5" t="s">
        <v>107</v>
      </c>
    </row>
    <row r="6" spans="1:2">
      <c r="B6" t="s">
        <v>108</v>
      </c>
    </row>
    <row r="7" spans="1:2">
      <c r="B7" t="s">
        <v>109</v>
      </c>
    </row>
    <row r="8" spans="1:2">
      <c r="B8" t="s">
        <v>110</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29"/>
  <sheetViews>
    <sheetView workbookViewId="0"/>
  </sheetViews>
  <sheetFormatPr defaultColWidth="3.625" defaultRowHeight="15.95" customHeight="1"/>
  <cols>
    <col min="3" max="3" width="8.625" customWidth="1"/>
    <col min="6" max="6" width="8.625" customWidth="1"/>
    <col min="9" max="9" width="8.625" customWidth="1"/>
    <col min="12" max="12" width="8.625" customWidth="1"/>
    <col min="15" max="15" width="8.625" customWidth="1"/>
    <col min="18" max="18" width="8.625" customWidth="1"/>
    <col min="21" max="21" width="8.625" customWidth="1"/>
    <col min="24" max="24" width="8.625" customWidth="1"/>
    <col min="49" max="49" width="4.625" customWidth="1"/>
  </cols>
  <sheetData>
    <row r="1" spans="3:51" ht="15.95" customHeight="1" thickBot="1">
      <c r="AA1" s="231" t="s">
        <v>2</v>
      </c>
      <c r="AB1" s="232"/>
      <c r="AC1" s="232"/>
      <c r="AD1" s="232"/>
      <c r="AE1" s="232"/>
      <c r="AF1" s="232"/>
      <c r="AG1" s="30" t="s">
        <v>3</v>
      </c>
      <c r="AH1" s="30"/>
      <c r="AI1" s="30"/>
    </row>
    <row r="2" spans="3:51" ht="15.95" customHeight="1">
      <c r="C2" s="1" t="s">
        <v>0</v>
      </c>
      <c r="D2" s="2">
        <v>8</v>
      </c>
      <c r="AA2" s="232"/>
      <c r="AB2" s="232"/>
      <c r="AC2" s="232"/>
      <c r="AD2" s="232"/>
      <c r="AE2" s="232"/>
      <c r="AF2" s="232"/>
      <c r="AG2" s="30" t="s">
        <v>4</v>
      </c>
      <c r="AH2" s="30"/>
      <c r="AI2" s="30"/>
    </row>
    <row r="3" spans="3:51" ht="15.95" customHeight="1" thickBot="1">
      <c r="C3" s="3" t="s">
        <v>1</v>
      </c>
      <c r="D3" s="4">
        <v>8</v>
      </c>
    </row>
    <row r="5" spans="3:51" ht="65.25" customHeight="1">
      <c r="AB5" t="s">
        <v>5</v>
      </c>
      <c r="AC5">
        <v>1</v>
      </c>
      <c r="AF5">
        <v>2</v>
      </c>
      <c r="AI5">
        <v>3</v>
      </c>
      <c r="AL5">
        <v>4</v>
      </c>
      <c r="AO5">
        <v>5</v>
      </c>
      <c r="AR5">
        <v>6</v>
      </c>
      <c r="AU5">
        <v>7</v>
      </c>
      <c r="AX5">
        <v>8</v>
      </c>
    </row>
    <row r="6" spans="3:51" ht="15.95" customHeight="1">
      <c r="AA6" t="s">
        <v>6</v>
      </c>
      <c r="AB6" s="5"/>
      <c r="AC6" s="6">
        <v>2</v>
      </c>
      <c r="AD6" s="6"/>
      <c r="AE6" s="7"/>
      <c r="AF6" s="6">
        <v>2</v>
      </c>
      <c r="AG6" s="21"/>
      <c r="AH6" s="6"/>
      <c r="AI6" s="6">
        <v>2</v>
      </c>
      <c r="AJ6" s="6"/>
      <c r="AK6" s="7"/>
      <c r="AL6" s="6">
        <f>IF($D$2&lt;AL$5,0,2)</f>
        <v>2</v>
      </c>
      <c r="AM6" s="21"/>
      <c r="AN6" s="6"/>
      <c r="AO6" s="6">
        <f>IF($D$2&lt;AO$5,0,2)</f>
        <v>2</v>
      </c>
      <c r="AP6" s="6"/>
      <c r="AQ6" s="7"/>
      <c r="AR6" s="6">
        <f>IF($D$2&lt;AR$5,0,2)</f>
        <v>2</v>
      </c>
      <c r="AS6" s="21"/>
      <c r="AT6" s="7"/>
      <c r="AU6" s="6">
        <f>IF($D$2&lt;AU$5,0,2)</f>
        <v>2</v>
      </c>
      <c r="AV6" s="21"/>
      <c r="AW6" s="6"/>
      <c r="AX6" s="6">
        <f>IF($D$2&lt;AX$5,0,2)</f>
        <v>2</v>
      </c>
      <c r="AY6" s="8"/>
    </row>
    <row r="7" spans="3:51" ht="32.1" customHeight="1">
      <c r="AA7">
        <v>1</v>
      </c>
      <c r="AB7" s="9">
        <v>2</v>
      </c>
      <c r="AC7" s="20"/>
      <c r="AD7" s="20"/>
      <c r="AE7" s="10">
        <v>1</v>
      </c>
      <c r="AF7" s="20"/>
      <c r="AG7" s="22"/>
      <c r="AH7" s="20">
        <v>1</v>
      </c>
      <c r="AI7" s="20"/>
      <c r="AJ7" s="20"/>
      <c r="AK7" s="10">
        <f>IF($D$2=AI$5,2,IF($D$2&gt;=AL$5,1,0))</f>
        <v>1</v>
      </c>
      <c r="AL7" s="20"/>
      <c r="AM7" s="22"/>
      <c r="AN7" s="10">
        <f>IF($D$2=AL$5,2,IF($D$2&gt;=AO$5,1,0))</f>
        <v>1</v>
      </c>
      <c r="AO7" s="20"/>
      <c r="AP7" s="20"/>
      <c r="AQ7" s="10">
        <f>IF($D$2=AO$5,2,IF($D$2&gt;=AR$5,1,0))</f>
        <v>1</v>
      </c>
      <c r="AR7" s="20"/>
      <c r="AS7" s="22"/>
      <c r="AT7" s="10">
        <f>IF($D$2=AR$5,2,IF($D$2&gt;=AU$5,1,0))</f>
        <v>1</v>
      </c>
      <c r="AU7" s="20"/>
      <c r="AV7" s="22"/>
      <c r="AW7" s="10">
        <f>IF($D$2=AU$5,2,IF($D$2&gt;=AX$5,1,0))</f>
        <v>1</v>
      </c>
      <c r="AX7" s="20"/>
      <c r="AY7" s="11">
        <f>IF($D$2=AX$5,2,0)</f>
        <v>2</v>
      </c>
    </row>
    <row r="8" spans="3:51" ht="32.1" customHeight="1">
      <c r="AB8" s="9"/>
      <c r="AC8" s="20"/>
      <c r="AD8" s="20"/>
      <c r="AE8" s="10"/>
      <c r="AF8" s="20"/>
      <c r="AG8" s="22"/>
      <c r="AH8" s="20"/>
      <c r="AI8" s="20"/>
      <c r="AJ8" s="20"/>
      <c r="AK8" s="10"/>
      <c r="AL8" s="20"/>
      <c r="AM8" s="22"/>
      <c r="AN8" s="20"/>
      <c r="AO8" s="20"/>
      <c r="AP8" s="20"/>
      <c r="AQ8" s="10"/>
      <c r="AR8" s="20"/>
      <c r="AS8" s="22"/>
      <c r="AT8" s="10"/>
      <c r="AU8" s="20"/>
      <c r="AV8" s="22"/>
      <c r="AW8" s="20"/>
      <c r="AX8" s="20"/>
      <c r="AY8" s="11"/>
    </row>
    <row r="9" spans="3:51" ht="15.95" customHeight="1">
      <c r="AB9" s="12"/>
      <c r="AC9" s="13">
        <v>1</v>
      </c>
      <c r="AD9" s="13"/>
      <c r="AE9" s="14"/>
      <c r="AF9" s="13">
        <v>1</v>
      </c>
      <c r="AG9" s="24"/>
      <c r="AH9" s="13"/>
      <c r="AI9" s="13">
        <v>1</v>
      </c>
      <c r="AJ9" s="13"/>
      <c r="AK9" s="14"/>
      <c r="AL9" s="13">
        <f>IF($D$2&lt;AL$5,0,1)</f>
        <v>1</v>
      </c>
      <c r="AM9" s="24"/>
      <c r="AN9" s="13"/>
      <c r="AO9" s="13">
        <f>IF($D$2&lt;AO$5,0,1)</f>
        <v>1</v>
      </c>
      <c r="AP9" s="13"/>
      <c r="AQ9" s="14"/>
      <c r="AR9" s="13">
        <f>IF($D$2&lt;AR$5,0,1)</f>
        <v>1</v>
      </c>
      <c r="AS9" s="24"/>
      <c r="AT9" s="14"/>
      <c r="AU9" s="13">
        <f>IF($D$2&lt;AU$5,0,1)</f>
        <v>1</v>
      </c>
      <c r="AV9" s="24"/>
      <c r="AW9" s="13"/>
      <c r="AX9" s="13">
        <f>IF($D$2&lt;AX$5,0,1)</f>
        <v>1</v>
      </c>
      <c r="AY9" s="15"/>
    </row>
    <row r="10" spans="3:51" ht="32.1" customHeight="1">
      <c r="AA10">
        <v>2</v>
      </c>
      <c r="AB10" s="9">
        <v>2</v>
      </c>
      <c r="AC10" s="20"/>
      <c r="AD10" s="20"/>
      <c r="AE10" s="10">
        <v>1</v>
      </c>
      <c r="AF10" s="20"/>
      <c r="AG10" s="22"/>
      <c r="AH10" s="20">
        <v>1</v>
      </c>
      <c r="AI10" s="20"/>
      <c r="AJ10" s="20"/>
      <c r="AK10" s="10">
        <f>IF($D$2=AI$5,2,IF($D$2&gt;=AL$5,1,0))</f>
        <v>1</v>
      </c>
      <c r="AL10" s="20"/>
      <c r="AM10" s="22"/>
      <c r="AN10" s="10">
        <f>IF($D$2=AL$5,2,IF($D$2&gt;=AO$5,1,0))</f>
        <v>1</v>
      </c>
      <c r="AO10" s="20"/>
      <c r="AP10" s="20"/>
      <c r="AQ10" s="10">
        <f>IF($D$2=AO$5,2,IF($D$2&gt;=AR$5,1,0))</f>
        <v>1</v>
      </c>
      <c r="AR10" s="20"/>
      <c r="AS10" s="22"/>
      <c r="AT10" s="10">
        <f>IF($D$2=AR$5,2,IF($D$2&gt;=AU$5,1,0))</f>
        <v>1</v>
      </c>
      <c r="AU10" s="20"/>
      <c r="AV10" s="22"/>
      <c r="AW10" s="10">
        <f>IF($D$2=AU$5,2,IF($D$2&gt;=AX$5,1,0))</f>
        <v>1</v>
      </c>
      <c r="AX10" s="20"/>
      <c r="AY10" s="11">
        <f>IF($D$2=AX$5,2,0)</f>
        <v>2</v>
      </c>
    </row>
    <row r="11" spans="3:51" ht="32.1" customHeight="1">
      <c r="AB11" s="25"/>
      <c r="AC11" s="26"/>
      <c r="AD11" s="26"/>
      <c r="AE11" s="27"/>
      <c r="AF11" s="26"/>
      <c r="AG11" s="28"/>
      <c r="AH11" s="26"/>
      <c r="AI11" s="26"/>
      <c r="AJ11" s="26"/>
      <c r="AK11" s="27"/>
      <c r="AL11" s="26"/>
      <c r="AM11" s="28"/>
      <c r="AN11" s="26"/>
      <c r="AO11" s="26"/>
      <c r="AP11" s="26"/>
      <c r="AQ11" s="27"/>
      <c r="AR11" s="26"/>
      <c r="AS11" s="28"/>
      <c r="AT11" s="27"/>
      <c r="AU11" s="26"/>
      <c r="AV11" s="28"/>
      <c r="AW11" s="26"/>
      <c r="AX11" s="26"/>
      <c r="AY11" s="29"/>
    </row>
    <row r="12" spans="3:51" ht="15.95" customHeight="1">
      <c r="AB12" s="9"/>
      <c r="AC12" s="20">
        <v>1</v>
      </c>
      <c r="AD12" s="20"/>
      <c r="AE12" s="10"/>
      <c r="AF12" s="20">
        <v>1</v>
      </c>
      <c r="AG12" s="22"/>
      <c r="AH12" s="20"/>
      <c r="AI12" s="20">
        <v>1</v>
      </c>
      <c r="AJ12" s="20"/>
      <c r="AK12" s="10"/>
      <c r="AL12" s="13">
        <f>IF($D$2&lt;AL$5,0,1)</f>
        <v>1</v>
      </c>
      <c r="AM12" s="24"/>
      <c r="AN12" s="13"/>
      <c r="AO12" s="13">
        <f>IF($D$2&lt;AO$5,0,1)</f>
        <v>1</v>
      </c>
      <c r="AP12" s="13"/>
      <c r="AQ12" s="14"/>
      <c r="AR12" s="13">
        <f>IF($D$2&lt;AR$5,0,1)</f>
        <v>1</v>
      </c>
      <c r="AS12" s="24"/>
      <c r="AT12" s="14"/>
      <c r="AU12" s="13">
        <f>IF($D$2&lt;AU$5,0,1)</f>
        <v>1</v>
      </c>
      <c r="AV12" s="24"/>
      <c r="AW12" s="13"/>
      <c r="AX12" s="13">
        <f>IF($D$2&lt;AX$5,0,1)</f>
        <v>1</v>
      </c>
      <c r="AY12" s="11"/>
    </row>
    <row r="13" spans="3:51" ht="32.1" customHeight="1">
      <c r="AA13">
        <v>3</v>
      </c>
      <c r="AB13" s="9">
        <v>2</v>
      </c>
      <c r="AC13" s="20"/>
      <c r="AD13" s="20"/>
      <c r="AE13" s="10">
        <v>1</v>
      </c>
      <c r="AF13" s="20"/>
      <c r="AG13" s="22"/>
      <c r="AH13" s="20">
        <v>1</v>
      </c>
      <c r="AI13" s="20"/>
      <c r="AJ13" s="20"/>
      <c r="AK13" s="10">
        <f>IF($D$2=AI$5,2,IF($D$2&gt;=AL$5,1,0))</f>
        <v>1</v>
      </c>
      <c r="AL13" s="20"/>
      <c r="AM13" s="22"/>
      <c r="AN13" s="10">
        <f>IF($D$2=AL$5,2,IF($D$2&gt;=AO$5,1,0))</f>
        <v>1</v>
      </c>
      <c r="AO13" s="20"/>
      <c r="AP13" s="20"/>
      <c r="AQ13" s="10">
        <f>IF($D$2=AO$5,2,IF($D$2&gt;=AR$5,1,0))</f>
        <v>1</v>
      </c>
      <c r="AR13" s="20"/>
      <c r="AS13" s="22"/>
      <c r="AT13" s="10">
        <f>IF($D$2=AR$5,2,IF($D$2&gt;=AU$5,1,0))</f>
        <v>1</v>
      </c>
      <c r="AU13" s="20"/>
      <c r="AV13" s="22"/>
      <c r="AW13" s="10">
        <f>IF($D$2=AU$5,2,IF($D$2&gt;=AX$5,1,0))</f>
        <v>1</v>
      </c>
      <c r="AX13" s="20"/>
      <c r="AY13" s="11">
        <f>IF($D$2=AX$5,2,0)</f>
        <v>2</v>
      </c>
    </row>
    <row r="14" spans="3:51" ht="32.1" customHeight="1">
      <c r="AB14" s="9"/>
      <c r="AC14" s="20"/>
      <c r="AD14" s="20"/>
      <c r="AE14" s="10"/>
      <c r="AF14" s="20"/>
      <c r="AG14" s="22"/>
      <c r="AH14" s="20"/>
      <c r="AI14" s="20"/>
      <c r="AJ14" s="20"/>
      <c r="AK14" s="10"/>
      <c r="AL14" s="20"/>
      <c r="AM14" s="22"/>
      <c r="AN14" s="20"/>
      <c r="AO14" s="20"/>
      <c r="AP14" s="20"/>
      <c r="AQ14" s="10"/>
      <c r="AR14" s="20"/>
      <c r="AS14" s="22"/>
      <c r="AT14" s="10"/>
      <c r="AU14" s="20"/>
      <c r="AV14" s="22"/>
      <c r="AW14" s="20"/>
      <c r="AX14" s="20"/>
      <c r="AY14" s="11"/>
    </row>
    <row r="15" spans="3:51" ht="15.95" customHeight="1">
      <c r="AB15" s="12"/>
      <c r="AC15" s="13">
        <f>IF($D$3=$AA13,2,IF($D$3&gt;=$AA16,1,0))</f>
        <v>1</v>
      </c>
      <c r="AD15" s="13"/>
      <c r="AE15" s="14"/>
      <c r="AF15" s="13">
        <f>IF($D$3=$AA13,2,IF($D$3&gt;=$AA16,1,0))</f>
        <v>1</v>
      </c>
      <c r="AG15" s="24"/>
      <c r="AH15" s="13"/>
      <c r="AI15" s="13">
        <f>IF($D$3=$AA13,2,IF($D$3&gt;=$AA16,1,0))</f>
        <v>1</v>
      </c>
      <c r="AJ15" s="13"/>
      <c r="AK15" s="14"/>
      <c r="AL15" s="13">
        <f>IF($D$2&lt;AL$5,0,IF($D$3=$AA13,2,IF($D$3&gt;=$AA16,1,0)))</f>
        <v>1</v>
      </c>
      <c r="AM15" s="24"/>
      <c r="AN15" s="13"/>
      <c r="AO15" s="13">
        <f>IF($D$2&lt;AO$5,0,IF($D$3=$AA13,2,IF($D$3&gt;=$AA16,1,0)))</f>
        <v>1</v>
      </c>
      <c r="AP15" s="13"/>
      <c r="AQ15" s="14"/>
      <c r="AR15" s="13">
        <f>IF($D$2&lt;AR$5,0,IF($D$3=$AA13,2,IF($D$3&gt;=$AA16,1,0)))</f>
        <v>1</v>
      </c>
      <c r="AS15" s="24"/>
      <c r="AT15" s="14"/>
      <c r="AU15" s="13">
        <f>IF($D$2&lt;AU$5,0,IF($D$3=$AA13,2,IF($D$3&gt;=$AA16,1,0)))</f>
        <v>1</v>
      </c>
      <c r="AV15" s="24"/>
      <c r="AW15" s="13"/>
      <c r="AX15" s="13">
        <f>IF($D$2&lt;AX$5,0,IF($D$3=$AA13,2,IF($D$3&gt;=$AA16,1,0)))</f>
        <v>1</v>
      </c>
      <c r="AY15" s="15"/>
    </row>
    <row r="16" spans="3:51" ht="32.1" customHeight="1">
      <c r="AA16">
        <v>4</v>
      </c>
      <c r="AB16" s="9">
        <f>IF($D$3&gt;$AA13,2,0)</f>
        <v>2</v>
      </c>
      <c r="AC16" s="20"/>
      <c r="AD16" s="20"/>
      <c r="AE16" s="10">
        <f>IF($D$3&gt;$AA13,1,0)</f>
        <v>1</v>
      </c>
      <c r="AF16" s="20"/>
      <c r="AG16" s="22"/>
      <c r="AH16" s="10">
        <f>IF($D$3&gt;$AA13,1,0)</f>
        <v>1</v>
      </c>
      <c r="AI16" s="20"/>
      <c r="AJ16" s="20"/>
      <c r="AK16" s="10">
        <f>IF($D$3&gt;=$AA16,IF($D$2=AI$5,2,IF($D$2&gt;=AL$5,1,0)),0)</f>
        <v>1</v>
      </c>
      <c r="AL16" s="20"/>
      <c r="AM16" s="22"/>
      <c r="AN16" s="10">
        <f>IF($D$3&gt;=$AA16,IF($D$2=AL$5,2,IF($D$2&gt;=AO$5,1,0)),0)</f>
        <v>1</v>
      </c>
      <c r="AO16" s="20"/>
      <c r="AP16" s="20"/>
      <c r="AQ16" s="10">
        <f>IF($D$3&gt;=$AA16,IF($D$2=AO$5,2,IF($D$2&gt;=AR$5,1,0)),0)</f>
        <v>1</v>
      </c>
      <c r="AR16" s="20"/>
      <c r="AS16" s="22"/>
      <c r="AT16" s="10">
        <f>IF($D$3&gt;=$AA16,IF($D$2=AR$5,2,IF($D$2&gt;=AU$5,1,0)),0)</f>
        <v>1</v>
      </c>
      <c r="AU16" s="20"/>
      <c r="AV16" s="22"/>
      <c r="AW16" s="10">
        <f>IF($D$3&gt;=$AA16,IF($D$2=AU$5,2,IF($D$2&gt;=AX$5,1,0)),0)</f>
        <v>1</v>
      </c>
      <c r="AX16" s="20"/>
      <c r="AY16" s="11">
        <f>IF($D$3&gt;=$AA16,IF($D$2&gt;=AX$5,2,0),0)</f>
        <v>2</v>
      </c>
    </row>
    <row r="17" spans="27:51" ht="32.1" customHeight="1">
      <c r="AB17" s="25"/>
      <c r="AC17" s="26"/>
      <c r="AD17" s="26"/>
      <c r="AE17" s="27"/>
      <c r="AF17" s="26"/>
      <c r="AG17" s="28"/>
      <c r="AH17" s="27"/>
      <c r="AI17" s="26"/>
      <c r="AJ17" s="26"/>
      <c r="AK17" s="27"/>
      <c r="AL17" s="26"/>
      <c r="AM17" s="28"/>
      <c r="AN17" s="27"/>
      <c r="AO17" s="26"/>
      <c r="AP17" s="26"/>
      <c r="AQ17" s="27"/>
      <c r="AR17" s="26"/>
      <c r="AS17" s="28"/>
      <c r="AT17" s="27"/>
      <c r="AU17" s="26"/>
      <c r="AV17" s="28"/>
      <c r="AW17" s="27"/>
      <c r="AX17" s="26"/>
      <c r="AY17" s="29"/>
    </row>
    <row r="18" spans="27:51" ht="15.95" customHeight="1">
      <c r="AB18" s="9"/>
      <c r="AC18" s="13">
        <f>IF($D$3=$AA16,2,IF($D$3&gt;=$AA19,1,0))</f>
        <v>1</v>
      </c>
      <c r="AD18" s="13"/>
      <c r="AE18" s="14"/>
      <c r="AF18" s="13">
        <f>IF($D$3=$AA16,2,IF($D$3&gt;=$AA19,1,0))</f>
        <v>1</v>
      </c>
      <c r="AG18" s="24"/>
      <c r="AH18" s="14"/>
      <c r="AI18" s="13">
        <f>IF($D$3=$AA16,2,IF($D$3&gt;=$AA19,1,0))</f>
        <v>1</v>
      </c>
      <c r="AJ18" s="20"/>
      <c r="AK18" s="10"/>
      <c r="AL18" s="13">
        <f>IF($D$2&lt;AL$5,0,IF($D$3=$AA16,2,IF($D$3&gt;=$AA19,1,0)))</f>
        <v>1</v>
      </c>
      <c r="AM18" s="24"/>
      <c r="AN18" s="13"/>
      <c r="AO18" s="13">
        <f>IF($D$2&lt;AO$5,0,IF($D$3=$AA16,2,IF($D$3&gt;=$AA19,1,0)))</f>
        <v>1</v>
      </c>
      <c r="AP18" s="13"/>
      <c r="AQ18" s="14"/>
      <c r="AR18" s="13">
        <f>IF($D$2&lt;AR$5,0,IF($D$3=$AA16,2,IF($D$3&gt;=$AA19,1,0)))</f>
        <v>1</v>
      </c>
      <c r="AS18" s="24"/>
      <c r="AT18" s="14"/>
      <c r="AU18" s="13">
        <f>IF($D$2&lt;AU$5,0,IF($D$3=$AA16,2,IF($D$3&gt;=$AA19,1,0)))</f>
        <v>1</v>
      </c>
      <c r="AV18" s="24"/>
      <c r="AW18" s="13"/>
      <c r="AX18" s="13">
        <f>IF($D$2&lt;AX$5,0,IF($D$3=$AA16,2,IF($D$3&gt;=$AA19,1,0)))</f>
        <v>1</v>
      </c>
      <c r="AY18" s="11"/>
    </row>
    <row r="19" spans="27:51" ht="32.1" customHeight="1">
      <c r="AA19">
        <v>5</v>
      </c>
      <c r="AB19" s="9">
        <f>IF($D$3&gt;$AA16,2,0)</f>
        <v>2</v>
      </c>
      <c r="AC19" s="20"/>
      <c r="AD19" s="20"/>
      <c r="AE19" s="10">
        <f>IF($D$3&gt;$AA16,1,0)</f>
        <v>1</v>
      </c>
      <c r="AF19" s="20"/>
      <c r="AG19" s="22"/>
      <c r="AH19" s="10">
        <f>IF($D$3&gt;$AA16,1,0)</f>
        <v>1</v>
      </c>
      <c r="AI19" s="20"/>
      <c r="AJ19" s="20"/>
      <c r="AK19" s="10">
        <f>IF($D$3&gt;=$AA19,IF($D$2=AI$5,2,IF($D$2&gt;=AL$5,1,0)),0)</f>
        <v>1</v>
      </c>
      <c r="AL19" s="20"/>
      <c r="AM19" s="22"/>
      <c r="AN19" s="10">
        <f>IF($D$3&gt;=$AA19,IF($D$2=AL$5,2,IF($D$2&gt;=AO$5,1,0)),0)</f>
        <v>1</v>
      </c>
      <c r="AO19" s="20"/>
      <c r="AP19" s="20"/>
      <c r="AQ19" s="10">
        <f>IF($D$3&gt;=$AA19,IF($D$2=AO$5,2,IF($D$2&gt;=AR$5,1,0)),0)</f>
        <v>1</v>
      </c>
      <c r="AR19" s="20"/>
      <c r="AS19" s="22"/>
      <c r="AT19" s="10">
        <f>IF($D$3&gt;=$AA19,IF($D$2=AR$5,2,IF($D$2&gt;=AU$5,1,0)),0)</f>
        <v>1</v>
      </c>
      <c r="AU19" s="20"/>
      <c r="AV19" s="22"/>
      <c r="AW19" s="10">
        <f>IF($D$3&gt;=$AA19,IF($D$2=AU$5,2,IF($D$2&gt;=AX$5,1,0)),0)</f>
        <v>1</v>
      </c>
      <c r="AX19" s="20"/>
      <c r="AY19" s="11">
        <f>IF($D$3&gt;=$AA19,IF($D$2&gt;=AX$5,2,0),0)</f>
        <v>2</v>
      </c>
    </row>
    <row r="20" spans="27:51" ht="32.1" customHeight="1">
      <c r="AB20" s="9"/>
      <c r="AC20" s="20"/>
      <c r="AD20" s="20"/>
      <c r="AE20" s="10"/>
      <c r="AF20" s="20"/>
      <c r="AG20" s="22"/>
      <c r="AH20" s="10"/>
      <c r="AI20" s="20"/>
      <c r="AJ20" s="20"/>
      <c r="AK20" s="10"/>
      <c r="AL20" s="20"/>
      <c r="AM20" s="22"/>
      <c r="AN20" s="10"/>
      <c r="AO20" s="20"/>
      <c r="AP20" s="20"/>
      <c r="AQ20" s="10"/>
      <c r="AR20" s="20"/>
      <c r="AS20" s="22"/>
      <c r="AT20" s="10"/>
      <c r="AU20" s="20"/>
      <c r="AV20" s="22"/>
      <c r="AW20" s="10"/>
      <c r="AX20" s="20"/>
      <c r="AY20" s="11"/>
    </row>
    <row r="21" spans="27:51" ht="15.95" customHeight="1">
      <c r="AB21" s="12"/>
      <c r="AC21" s="13">
        <f>IF($D$3=$AA19,2,IF($D$3&gt;=$AA22,1,0))</f>
        <v>1</v>
      </c>
      <c r="AD21" s="13"/>
      <c r="AE21" s="14"/>
      <c r="AF21" s="13">
        <f>IF($D$3=$AA19,2,IF($D$3&gt;=$AA22,1,0))</f>
        <v>1</v>
      </c>
      <c r="AG21" s="24"/>
      <c r="AH21" s="14"/>
      <c r="AI21" s="13">
        <f>IF($D$3=$AA19,2,IF($D$3&gt;=$AA22,1,0))</f>
        <v>1</v>
      </c>
      <c r="AJ21" s="13"/>
      <c r="AK21" s="14"/>
      <c r="AL21" s="13">
        <f>IF($D$2&lt;AL$5,0,IF($D$3=$AA19,2,IF($D$3&gt;=$AA22,1,0)))</f>
        <v>1</v>
      </c>
      <c r="AM21" s="24"/>
      <c r="AN21" s="13"/>
      <c r="AO21" s="13">
        <f>IF($D$2&lt;AO$5,0,IF($D$3=$AA19,2,IF($D$3&gt;=$AA22,1,0)))</f>
        <v>1</v>
      </c>
      <c r="AP21" s="13"/>
      <c r="AQ21" s="14"/>
      <c r="AR21" s="13">
        <f>IF($D$2&lt;AR$5,0,IF($D$3=$AA19,2,IF($D$3&gt;=$AA22,1,0)))</f>
        <v>1</v>
      </c>
      <c r="AS21" s="24"/>
      <c r="AT21" s="14"/>
      <c r="AU21" s="13">
        <f>IF($D$2&lt;AU$5,0,IF($D$3=$AA19,2,IF($D$3&gt;=$AA22,1,0)))</f>
        <v>1</v>
      </c>
      <c r="AV21" s="24"/>
      <c r="AW21" s="13"/>
      <c r="AX21" s="13">
        <f>IF($D$2&lt;AX$5,0,IF($D$3=$AA19,2,IF($D$3&gt;=$AA22,1,0)))</f>
        <v>1</v>
      </c>
      <c r="AY21" s="15"/>
    </row>
    <row r="22" spans="27:51" ht="32.1" customHeight="1">
      <c r="AA22">
        <v>6</v>
      </c>
      <c r="AB22" s="9">
        <f>IF($D$3&gt;$AA19,2,0)</f>
        <v>2</v>
      </c>
      <c r="AC22" s="20"/>
      <c r="AD22" s="20"/>
      <c r="AE22" s="10">
        <f>IF($D$3&gt;$AA19,1,0)</f>
        <v>1</v>
      </c>
      <c r="AF22" s="20"/>
      <c r="AG22" s="22"/>
      <c r="AH22" s="10">
        <f>IF($D$3&gt;$AA19,1,0)</f>
        <v>1</v>
      </c>
      <c r="AI22" s="20"/>
      <c r="AJ22" s="20"/>
      <c r="AK22" s="10">
        <f>IF($D$3&gt;=$AA22,IF($D$2=AI$5,2,IF($D$2&gt;=AL$5,1,0)),0)</f>
        <v>1</v>
      </c>
      <c r="AL22" s="20"/>
      <c r="AM22" s="22"/>
      <c r="AN22" s="10">
        <f>IF($D$3&gt;=$AA22,IF($D$2=AL$5,2,IF($D$2&gt;=AO$5,1,0)),0)</f>
        <v>1</v>
      </c>
      <c r="AO22" s="20"/>
      <c r="AP22" s="20"/>
      <c r="AQ22" s="10">
        <f>IF($D$3&gt;=$AA22,IF($D$2=AO$5,2,IF($D$2&gt;=AR$5,1,0)),0)</f>
        <v>1</v>
      </c>
      <c r="AR22" s="20"/>
      <c r="AS22" s="22"/>
      <c r="AT22" s="10">
        <f>IF($D$3&gt;=$AA22,IF($D$2=AR$5,2,IF($D$2&gt;=AU$5,1,0)),0)</f>
        <v>1</v>
      </c>
      <c r="AU22" s="20"/>
      <c r="AV22" s="22"/>
      <c r="AW22" s="10">
        <f>IF($D$3&gt;=$AA22,IF($D$2=AU$5,2,IF($D$2&gt;=AX$5,1,0)),0)</f>
        <v>1</v>
      </c>
      <c r="AX22" s="20"/>
      <c r="AY22" s="11">
        <f>IF($D$3&gt;=$AA22,IF($D$2&gt;=AX$5,2,0),0)</f>
        <v>2</v>
      </c>
    </row>
    <row r="23" spans="27:51" ht="32.1" customHeight="1">
      <c r="AB23" s="25"/>
      <c r="AC23" s="26"/>
      <c r="AD23" s="26"/>
      <c r="AE23" s="27"/>
      <c r="AF23" s="26"/>
      <c r="AG23" s="28"/>
      <c r="AH23" s="27"/>
      <c r="AI23" s="26"/>
      <c r="AJ23" s="26"/>
      <c r="AK23" s="27"/>
      <c r="AL23" s="26"/>
      <c r="AM23" s="28"/>
      <c r="AN23" s="27"/>
      <c r="AO23" s="26"/>
      <c r="AP23" s="26"/>
      <c r="AQ23" s="27"/>
      <c r="AR23" s="26"/>
      <c r="AS23" s="28"/>
      <c r="AT23" s="27"/>
      <c r="AU23" s="26"/>
      <c r="AV23" s="28"/>
      <c r="AW23" s="27"/>
      <c r="AX23" s="26"/>
      <c r="AY23" s="29"/>
    </row>
    <row r="24" spans="27:51" ht="15.95" customHeight="1">
      <c r="AB24" s="12"/>
      <c r="AC24" s="13">
        <f>IF($D$3=$AA22,2,IF($D$3&gt;=$AA25,1,0))</f>
        <v>1</v>
      </c>
      <c r="AD24" s="13"/>
      <c r="AE24" s="14"/>
      <c r="AF24" s="13">
        <f>IF($D$3=$AA22,2,IF($D$3&gt;=$AA25,1,0))</f>
        <v>1</v>
      </c>
      <c r="AG24" s="24"/>
      <c r="AH24" s="14"/>
      <c r="AI24" s="13">
        <f>IF($D$3=$AA22,2,IF($D$3&gt;=$AA25,1,0))</f>
        <v>1</v>
      </c>
      <c r="AJ24" s="13"/>
      <c r="AK24" s="14"/>
      <c r="AL24" s="13">
        <f>IF($D$2&lt;AL$5,0,IF($D$3=$AA22,2,IF($D$3&gt;=$AA25,1,0)))</f>
        <v>1</v>
      </c>
      <c r="AM24" s="24"/>
      <c r="AN24" s="13"/>
      <c r="AO24" s="13">
        <f>IF($D$2&lt;AO$5,0,IF($D$3=$AA22,2,IF($D$3&gt;=$AA25,1,0)))</f>
        <v>1</v>
      </c>
      <c r="AP24" s="13"/>
      <c r="AQ24" s="14"/>
      <c r="AR24" s="13">
        <f>IF($D$2&lt;AR$5,0,IF($D$3=$AA22,2,IF($D$3&gt;=$AA25,1,0)))</f>
        <v>1</v>
      </c>
      <c r="AS24" s="24"/>
      <c r="AT24" s="14"/>
      <c r="AU24" s="13">
        <f>IF($D$2&lt;AU$5,0,IF($D$3=$AA22,2,IF($D$3&gt;=$AA25,1,0)))</f>
        <v>1</v>
      </c>
      <c r="AV24" s="24"/>
      <c r="AW24" s="13"/>
      <c r="AX24" s="13">
        <f>IF($D$2&lt;AX$5,0,IF($D$3=$AA22,2,IF($D$3&gt;=$AA25,1,0)))</f>
        <v>1</v>
      </c>
      <c r="AY24" s="15"/>
    </row>
    <row r="25" spans="27:51" ht="32.1" customHeight="1">
      <c r="AA25">
        <v>7</v>
      </c>
      <c r="AB25" s="9">
        <f>IF($D$3&gt;$AA22,2,0)</f>
        <v>2</v>
      </c>
      <c r="AC25" s="20"/>
      <c r="AD25" s="20"/>
      <c r="AE25" s="10">
        <f>IF($D$3&gt;$AA22,1,0)</f>
        <v>1</v>
      </c>
      <c r="AF25" s="20"/>
      <c r="AG25" s="22"/>
      <c r="AH25" s="10">
        <f>IF($D$3&gt;$AA22,1,0)</f>
        <v>1</v>
      </c>
      <c r="AI25" s="20"/>
      <c r="AJ25" s="20"/>
      <c r="AK25" s="10">
        <f>IF($D$3&gt;=$AA25,IF($D$2=AI$5,2,IF($D$2&gt;=AL$5,1,0)),0)</f>
        <v>1</v>
      </c>
      <c r="AL25" s="20"/>
      <c r="AM25" s="22"/>
      <c r="AN25" s="10">
        <f>IF($D$3&gt;=$AA25,IF($D$2=AL$5,2,IF($D$2&gt;=AO$5,1,0)),0)</f>
        <v>1</v>
      </c>
      <c r="AO25" s="20"/>
      <c r="AP25" s="20"/>
      <c r="AQ25" s="10">
        <f>IF($D$3&gt;=$AA25,IF($D$2=AO$5,2,IF($D$2&gt;=AR$5,1,0)),0)</f>
        <v>1</v>
      </c>
      <c r="AR25" s="20"/>
      <c r="AS25" s="22"/>
      <c r="AT25" s="10">
        <f>IF($D$3&gt;=$AA25,IF($D$2=AR$5,2,IF($D$2&gt;=AU$5,1,0)),0)</f>
        <v>1</v>
      </c>
      <c r="AU25" s="20"/>
      <c r="AV25" s="22"/>
      <c r="AW25" s="10">
        <f>IF($D$3&gt;=$AA25,IF($D$2=AU$5,2,IF($D$2&gt;=AX$5,1,0)),0)</f>
        <v>1</v>
      </c>
      <c r="AX25" s="20"/>
      <c r="AY25" s="11">
        <f>IF($D$3&gt;=$AA25,IF($D$2&gt;=AX$5,2,0),0)</f>
        <v>2</v>
      </c>
    </row>
    <row r="26" spans="27:51" ht="32.1" customHeight="1">
      <c r="AB26" s="25"/>
      <c r="AC26" s="26"/>
      <c r="AD26" s="26"/>
      <c r="AE26" s="27"/>
      <c r="AF26" s="26"/>
      <c r="AG26" s="28"/>
      <c r="AH26" s="27"/>
      <c r="AI26" s="26"/>
      <c r="AJ26" s="26"/>
      <c r="AK26" s="27"/>
      <c r="AL26" s="26"/>
      <c r="AM26" s="28"/>
      <c r="AN26" s="27"/>
      <c r="AO26" s="26"/>
      <c r="AP26" s="26"/>
      <c r="AQ26" s="27"/>
      <c r="AR26" s="26"/>
      <c r="AS26" s="28"/>
      <c r="AT26" s="27"/>
      <c r="AU26" s="26"/>
      <c r="AV26" s="28"/>
      <c r="AW26" s="27"/>
      <c r="AX26" s="26"/>
      <c r="AY26" s="29"/>
    </row>
    <row r="27" spans="27:51" ht="15.95" customHeight="1">
      <c r="AB27" s="9"/>
      <c r="AC27" s="13">
        <f>IF($D$3=$AA25,2,IF($D$3&gt;=$AA28,1,0))</f>
        <v>1</v>
      </c>
      <c r="AD27" s="13"/>
      <c r="AE27" s="14"/>
      <c r="AF27" s="13">
        <f>IF($D$3=$AA25,2,IF($D$3&gt;=$AA28,1,0))</f>
        <v>1</v>
      </c>
      <c r="AG27" s="24"/>
      <c r="AH27" s="14"/>
      <c r="AI27" s="13">
        <f>IF($D$3=$AA25,2,IF($D$3&gt;=$AA28,1,0))</f>
        <v>1</v>
      </c>
      <c r="AJ27" s="20"/>
      <c r="AK27" s="10"/>
      <c r="AL27" s="13">
        <f>IF($D$2&lt;AL$5,0,IF($D$3=$AA25,2,IF($D$3&gt;=$AA28,1,0)))</f>
        <v>1</v>
      </c>
      <c r="AM27" s="24"/>
      <c r="AN27" s="13"/>
      <c r="AO27" s="13">
        <f>IF($D$2&lt;AO$5,0,IF($D$3=$AA25,2,IF($D$3&gt;=$AA28,1,0)))</f>
        <v>1</v>
      </c>
      <c r="AP27" s="13"/>
      <c r="AQ27" s="14"/>
      <c r="AR27" s="13">
        <f>IF($D$2&lt;AR$5,0,IF($D$3=$AA25,2,IF($D$3&gt;=$AA28,1,0)))</f>
        <v>1</v>
      </c>
      <c r="AS27" s="24"/>
      <c r="AT27" s="14"/>
      <c r="AU27" s="13">
        <f>IF($D$2&lt;AU$5,0,IF($D$3=$AA25,2,IF($D$3&gt;=$AA28,1,0)))</f>
        <v>1</v>
      </c>
      <c r="AV27" s="24"/>
      <c r="AW27" s="13"/>
      <c r="AX27" s="13">
        <f>IF($D$2&lt;AX$5,0,IF($D$3=$AA25,2,IF($D$3&gt;=$AA28,1,0)))</f>
        <v>1</v>
      </c>
      <c r="AY27" s="11"/>
    </row>
    <row r="28" spans="27:51" ht="32.1" customHeight="1">
      <c r="AA28">
        <v>8</v>
      </c>
      <c r="AB28" s="9">
        <f>IF($D$3&gt;$AA25,2,0)</f>
        <v>2</v>
      </c>
      <c r="AC28" s="20"/>
      <c r="AD28" s="20"/>
      <c r="AE28" s="10">
        <f>IF($D$3&gt;$AA25,1,0)</f>
        <v>1</v>
      </c>
      <c r="AF28" s="20"/>
      <c r="AG28" s="22"/>
      <c r="AH28" s="10">
        <f>IF($D$3&gt;$AA25,1,0)</f>
        <v>1</v>
      </c>
      <c r="AI28" s="20"/>
      <c r="AJ28" s="20"/>
      <c r="AK28" s="10">
        <f>IF($D$3&gt;=$AA28,IF($D$2=AI$5,2,IF($D$2&gt;=AL$5,1,0)),0)</f>
        <v>1</v>
      </c>
      <c r="AL28" s="20"/>
      <c r="AM28" s="22"/>
      <c r="AN28" s="10">
        <f>IF($D$3&gt;=$AA28,IF($D$2=AL$5,2,IF($D$2&gt;=AO$5,1,0)),0)</f>
        <v>1</v>
      </c>
      <c r="AO28" s="20"/>
      <c r="AP28" s="20"/>
      <c r="AQ28" s="10">
        <f>IF($D$3&gt;=$AA28,IF($D$2=AO$5,2,IF($D$2&gt;=AR$5,1,0)),0)</f>
        <v>1</v>
      </c>
      <c r="AR28" s="20"/>
      <c r="AS28" s="22"/>
      <c r="AT28" s="10">
        <f>IF($D$3&gt;=$AA28,IF($D$2=AR$5,2,IF($D$2&gt;=AU$5,1,0)),0)</f>
        <v>1</v>
      </c>
      <c r="AU28" s="20"/>
      <c r="AV28" s="22"/>
      <c r="AW28" s="10">
        <f>IF($D$3&gt;=$AA28,IF($D$2=AU$5,2,IF($D$2&gt;=AX$5,1,0)),0)</f>
        <v>1</v>
      </c>
      <c r="AX28" s="20"/>
      <c r="AY28" s="11">
        <f>IF($D$3&gt;=$AA28,IF($D$2&gt;=AX$5,2,0),0)</f>
        <v>2</v>
      </c>
    </row>
    <row r="29" spans="27:51" ht="32.1" customHeight="1">
      <c r="AB29" s="16"/>
      <c r="AC29" s="17">
        <f>IF($D$3&gt;=$AA28,2,0)</f>
        <v>2</v>
      </c>
      <c r="AD29" s="17"/>
      <c r="AE29" s="18"/>
      <c r="AF29" s="17">
        <f>IF($D$3&gt;=$AA28,2,0)</f>
        <v>2</v>
      </c>
      <c r="AG29" s="23"/>
      <c r="AH29" s="17"/>
      <c r="AI29" s="17">
        <f>IF($D$3&gt;=$AA28,2,0)</f>
        <v>2</v>
      </c>
      <c r="AJ29" s="17"/>
      <c r="AK29" s="18"/>
      <c r="AL29" s="17">
        <f>IF($D$2&lt;AL$5,0,IF($D$3&gt;=$AA28,2,0))</f>
        <v>2</v>
      </c>
      <c r="AM29" s="23"/>
      <c r="AN29" s="17"/>
      <c r="AO29" s="17">
        <f>IF($D$2&lt;AO$5,0,IF($D$3&gt;=$AA28,2,0))</f>
        <v>2</v>
      </c>
      <c r="AP29" s="17"/>
      <c r="AQ29" s="18"/>
      <c r="AR29" s="17">
        <f>IF($D$2&lt;AR$5,0,IF($D$3&gt;=$AA28,2,0))</f>
        <v>2</v>
      </c>
      <c r="AS29" s="23"/>
      <c r="AT29" s="18"/>
      <c r="AU29" s="17">
        <f>IF($D$2&lt;AU$5,0,IF($D$3&gt;=$AA28,2,0))</f>
        <v>2</v>
      </c>
      <c r="AV29" s="23"/>
      <c r="AW29" s="17"/>
      <c r="AX29" s="17">
        <f>IF($D$2&lt;AX$5,0,IF($D$3&gt;=$AA28,2,0))</f>
        <v>2</v>
      </c>
      <c r="AY29" s="19"/>
    </row>
  </sheetData>
  <customSheetViews>
    <customSheetView guid="{B97DCF2D-48F2-42CD-8013-F3E0E4B433A4}" scale="60" showPageBreaks="1" printArea="1" view="pageBreakPreview">
      <selection activeCell="I2" sqref="I2"/>
      <pageMargins left="0.7" right="0.7" top="0.75" bottom="0.75" header="0.3" footer="0.3"/>
      <pageSetup paperSize="9" scale="66" orientation="portrait" r:id="rId1"/>
    </customSheetView>
  </customSheetViews>
  <mergeCells count="1">
    <mergeCell ref="AA1:AF2"/>
  </mergeCells>
  <phoneticPr fontId="1"/>
  <conditionalFormatting sqref="B6 B9 B12 B15 B18 B21 B24 B27 E6 E9 E12 E15 E18 E21 E24 E27 H6 H9 H12 H15 H18 H21 H24 H27 K6 K9 K12 K15 K18 K21 K24 K27 N6 N9 N12 N15 N18 N21 N24 N27 Q6 Q9 Q12 Q15 Q18 Q21 Q24 Q27 T6 T9 T12 T15 T18 T21 T24 T27 W6 W9 W12 W15 W18 W21 W24 W27">
    <cfRule type="expression" dxfId="39" priority="34">
      <formula>AB7=1</formula>
    </cfRule>
    <cfRule type="expression" dxfId="38" priority="35">
      <formula>AB7=2</formula>
    </cfRule>
    <cfRule type="expression" dxfId="37" priority="38">
      <formula>AC6=1</formula>
    </cfRule>
    <cfRule type="expression" dxfId="36" priority="41">
      <formula>AC6=2</formula>
    </cfRule>
  </conditionalFormatting>
  <conditionalFormatting sqref="C6 C9 C12 C15 C18 C21 C24 C27 F6 F9 F12 F15 F18 F21 F24 F27 I6 I9 I12 I15 I18 I21 I24 I27 L6 L9 L12 L15 L18 L21 L24 L27 O6 O9 O12 O15 O18 O21 O24 O27 R6 R9 R12 R15 R18 R21 R24 R27 U6 U9 U12 U15 U18 U21 U24 U27 X6 X9 X12 X15 X18 X21 X24 X27">
    <cfRule type="expression" dxfId="35" priority="37">
      <formula>AC6=1</formula>
    </cfRule>
    <cfRule type="expression" dxfId="34" priority="40">
      <formula>AC6=2</formula>
    </cfRule>
  </conditionalFormatting>
  <conditionalFormatting sqref="D6 D9 D12 D15 D18 D21 D24 D27 G6 G9 G12 G15 G18 G21 G24 G27 J6 J9 J12 J15 J18 J21 J24 J27 M6 M9 M12 M15 M18 M21 M24 M27 P6 P9 P12 P15 P18 P21 P24 P27 S6 S9 S12 S15 S18 S21 S24 S27 V6 V9 V12 V15 V18 V21 V24 V27 Y6">
    <cfRule type="expression" dxfId="33" priority="36">
      <formula>AC6=1</formula>
    </cfRule>
    <cfRule type="expression" dxfId="32" priority="39">
      <formula>AC6=2</formula>
    </cfRule>
  </conditionalFormatting>
  <conditionalFormatting sqref="B7 B10 B13 B16 B19 B22 B25 B28 E7 E10 E13 E16 E19 E22 E25 E28 H7 H10 H13 H16 H19 H22 H25 H28 K7 K10 K13 K16 K19 K22 K25 K28 N7 N10 N13 N16 N19 N22 N25 N28 Q7 Q10 Q13 Q16 Q19 Q22 Q25 Q28 T7 T10 T13 T16 T19 T22 T25 T28 W7 W10 W13 W16 W19 W22 W25 W28">
    <cfRule type="expression" dxfId="31" priority="32">
      <formula>AB7=1</formula>
    </cfRule>
    <cfRule type="expression" dxfId="30" priority="33">
      <formula>AB7=2</formula>
    </cfRule>
  </conditionalFormatting>
  <conditionalFormatting sqref="B8 B11 B14 B17 B20 B23 B26 B29 E8 E11 E14 E17 E20 E23 E26 H8 H11 H14 H17 H20 H23 H26 K8 K11 K14 K17 K20 K23 K26 N8 N11 N14 N17 N20 N23 N26 Q8 Q11 Q14 Q17 Q20 Q23 Q26 T8 T11 T14 T17 T20 T23 T26 W8 W11 W14 W17 W20 W23 W26">
    <cfRule type="expression" dxfId="29" priority="30">
      <formula>AB7=1</formula>
    </cfRule>
    <cfRule type="expression" dxfId="28" priority="31">
      <formula>AB7=2</formula>
    </cfRule>
  </conditionalFormatting>
  <conditionalFormatting sqref="Y6">
    <cfRule type="expression" dxfId="27" priority="28">
      <formula>AY7=1</formula>
    </cfRule>
    <cfRule type="expression" dxfId="26" priority="29">
      <formula>AY7=2</formula>
    </cfRule>
  </conditionalFormatting>
  <conditionalFormatting sqref="Y7">
    <cfRule type="expression" dxfId="25" priority="26">
      <formula>AY7=1</formula>
    </cfRule>
    <cfRule type="expression" dxfId="24" priority="27">
      <formula>AY7=2</formula>
    </cfRule>
  </conditionalFormatting>
  <conditionalFormatting sqref="Y8">
    <cfRule type="expression" dxfId="23" priority="24">
      <formula>AY7=1</formula>
    </cfRule>
    <cfRule type="expression" dxfId="22" priority="25">
      <formula>AY7=2</formula>
    </cfRule>
  </conditionalFormatting>
  <conditionalFormatting sqref="Y9 Y12 Y15 Y18 Y21 Y24 Y27">
    <cfRule type="expression" dxfId="21" priority="22">
      <formula>AX9=1</formula>
    </cfRule>
    <cfRule type="expression" dxfId="20" priority="23">
      <formula>AX9=2</formula>
    </cfRule>
  </conditionalFormatting>
  <conditionalFormatting sqref="Y9 Y12 Y15 Y18 Y21 Y24 Y27">
    <cfRule type="expression" dxfId="19" priority="20">
      <formula>AY10=1</formula>
    </cfRule>
    <cfRule type="expression" dxfId="18" priority="21">
      <formula>AY10=2</formula>
    </cfRule>
  </conditionalFormatting>
  <conditionalFormatting sqref="Y10 Y13 Y16 Y19 Y22 Y25 Y28">
    <cfRule type="expression" dxfId="17" priority="18">
      <formula>AY10=1</formula>
    </cfRule>
    <cfRule type="expression" dxfId="16" priority="19">
      <formula>AY10=2</formula>
    </cfRule>
  </conditionalFormatting>
  <conditionalFormatting sqref="B29">
    <cfRule type="expression" dxfId="15" priority="14">
      <formula>AC29=1</formula>
    </cfRule>
    <cfRule type="expression" dxfId="14" priority="15">
      <formula>AC29=2</formula>
    </cfRule>
  </conditionalFormatting>
  <conditionalFormatting sqref="C29">
    <cfRule type="expression" dxfId="13" priority="12">
      <formula>AC29=1</formula>
    </cfRule>
    <cfRule type="expression" dxfId="12" priority="13">
      <formula>AC29=2</formula>
    </cfRule>
  </conditionalFormatting>
  <conditionalFormatting sqref="D29">
    <cfRule type="expression" dxfId="11" priority="10">
      <formula>AC29=1</formula>
    </cfRule>
    <cfRule type="expression" dxfId="10" priority="11">
      <formula>AC29=2</formula>
    </cfRule>
  </conditionalFormatting>
  <conditionalFormatting sqref="E29 H29 K29 N29 Q29 T29 W29">
    <cfRule type="expression" dxfId="9" priority="8">
      <formula>AE28=1</formula>
    </cfRule>
    <cfRule type="expression" dxfId="8" priority="9">
      <formula>AE28=2</formula>
    </cfRule>
  </conditionalFormatting>
  <conditionalFormatting sqref="E29 H29 K29 N29 Q29 T29 W29">
    <cfRule type="expression" dxfId="7" priority="6">
      <formula>AF29=1</formula>
    </cfRule>
    <cfRule type="expression" dxfId="6" priority="7">
      <formula>AF29=2</formula>
    </cfRule>
  </conditionalFormatting>
  <conditionalFormatting sqref="F29 I29 L29 O29 R29 U29 X29">
    <cfRule type="expression" dxfId="5" priority="4">
      <formula>AF29=1</formula>
    </cfRule>
    <cfRule type="expression" dxfId="4" priority="5">
      <formula>AF29=2</formula>
    </cfRule>
  </conditionalFormatting>
  <conditionalFormatting sqref="G29 J29 M29 P29 S29 V29 Y29">
    <cfRule type="expression" dxfId="3" priority="2">
      <formula>AF29=1</formula>
    </cfRule>
    <cfRule type="expression" dxfId="2" priority="3">
      <formula>AF29=2</formula>
    </cfRule>
  </conditionalFormatting>
  <conditionalFormatting sqref="Y11 Y14 Y17 Y20 Y23 Y26 Y29">
    <cfRule type="expression" dxfId="1" priority="16">
      <formula>AY10=1</formula>
    </cfRule>
    <cfRule type="expression" dxfId="0" priority="17">
      <formula>AY10=2</formula>
    </cfRule>
  </conditionalFormatting>
  <dataValidations count="1">
    <dataValidation type="list" allowBlank="1" showInputMessage="1" showErrorMessage="1" sqref="D2:D3">
      <formula1>"3,4,5,6,7,8"</formula1>
    </dataValidation>
  </dataValidations>
  <pageMargins left="0.7" right="0.7" top="0.75" bottom="0.75" header="0.3" footer="0.3"/>
  <pageSetup paperSize="9" scale="66"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Q47"/>
  <sheetViews>
    <sheetView workbookViewId="0"/>
  </sheetViews>
  <sheetFormatPr defaultRowHeight="13.5"/>
  <cols>
    <col min="1" max="1" width="4.375" customWidth="1"/>
    <col min="3" max="3" width="24.25" customWidth="1"/>
    <col min="4" max="4" width="17" customWidth="1"/>
    <col min="5" max="5" width="19.25" customWidth="1"/>
    <col min="8" max="8" width="23.75" customWidth="1"/>
    <col min="9" max="9" width="10.125" customWidth="1"/>
    <col min="16" max="17" width="15.625" customWidth="1"/>
  </cols>
  <sheetData>
    <row r="1" spans="2:17">
      <c r="D1">
        <v>1</v>
      </c>
      <c r="E1">
        <v>2</v>
      </c>
      <c r="F1">
        <v>3</v>
      </c>
      <c r="G1">
        <v>4</v>
      </c>
      <c r="H1">
        <v>5</v>
      </c>
      <c r="I1">
        <v>6</v>
      </c>
      <c r="J1">
        <v>7</v>
      </c>
      <c r="K1">
        <v>8</v>
      </c>
      <c r="L1">
        <v>9</v>
      </c>
      <c r="M1">
        <v>10</v>
      </c>
      <c r="N1">
        <v>11</v>
      </c>
      <c r="O1">
        <v>12</v>
      </c>
      <c r="P1">
        <v>13</v>
      </c>
      <c r="Q1">
        <v>14</v>
      </c>
    </row>
    <row r="4" spans="2:17" ht="96" customHeight="1" thickBot="1">
      <c r="B4" s="141" t="s">
        <v>51</v>
      </c>
      <c r="D4" s="140" t="s">
        <v>91</v>
      </c>
      <c r="E4" s="140" t="s">
        <v>89</v>
      </c>
      <c r="F4" s="30"/>
      <c r="G4" s="30"/>
      <c r="H4" s="140" t="s">
        <v>90</v>
      </c>
      <c r="I4" s="30"/>
      <c r="J4" s="30"/>
      <c r="K4" s="140" t="s">
        <v>93</v>
      </c>
      <c r="L4" s="187" t="s">
        <v>92</v>
      </c>
      <c r="M4" s="187"/>
      <c r="N4" s="187"/>
      <c r="O4" s="187"/>
      <c r="P4" s="186" t="s">
        <v>52</v>
      </c>
      <c r="Q4" s="186"/>
    </row>
    <row r="5" spans="2:17" ht="14.25" thickBot="1">
      <c r="B5" s="103">
        <v>2019</v>
      </c>
      <c r="C5" s="104" t="s">
        <v>53</v>
      </c>
      <c r="D5" s="1" t="s">
        <v>11</v>
      </c>
      <c r="E5" s="96" t="s">
        <v>7</v>
      </c>
      <c r="F5" s="96" t="s">
        <v>8</v>
      </c>
      <c r="G5" s="96" t="s">
        <v>9</v>
      </c>
      <c r="H5" s="96" t="s">
        <v>44</v>
      </c>
      <c r="I5" s="96" t="s">
        <v>45</v>
      </c>
      <c r="J5" s="96" t="s">
        <v>46</v>
      </c>
      <c r="K5" s="119" t="s">
        <v>10</v>
      </c>
      <c r="L5" s="122" t="s">
        <v>85</v>
      </c>
      <c r="M5" s="134" t="s">
        <v>86</v>
      </c>
      <c r="N5" s="135" t="s">
        <v>87</v>
      </c>
      <c r="O5" s="136" t="s">
        <v>88</v>
      </c>
      <c r="P5" s="120" t="s">
        <v>15</v>
      </c>
      <c r="Q5" s="97" t="s">
        <v>16</v>
      </c>
    </row>
    <row r="6" spans="2:17" ht="14.25" thickTop="1">
      <c r="B6" s="146">
        <v>1</v>
      </c>
      <c r="C6" s="147" t="s">
        <v>48</v>
      </c>
      <c r="D6" s="98">
        <v>1</v>
      </c>
      <c r="E6" s="31" t="s">
        <v>57</v>
      </c>
      <c r="F6" s="31" t="str">
        <f>IF(ISERROR(LEFT(E6,(FIND(" ",ASC(E6)))-1))=TRUE,"",LEFT(E6,(FIND(" ",ASC(E6)))-1))</f>
        <v>佐藤</v>
      </c>
      <c r="G6" s="31" t="str">
        <f>REPLACE(E6,1,MIN(FIND({" ","　"},E6&amp;" 　")),"")</f>
        <v>太郎</v>
      </c>
      <c r="H6" s="31" t="s">
        <v>62</v>
      </c>
      <c r="I6" s="31" t="str">
        <f>IF(ISERROR(LEFT(H6,(FIND(" ",ASC(H6)))-1))=TRUE,"",LEFT(H6,(FIND(" ",ASC(H6)))-1))</f>
        <v>さとう</v>
      </c>
      <c r="J6" s="31" t="str">
        <f>REPLACE(H6,1,MIN(FIND({" ","　"},H6&amp;" 　")),"")</f>
        <v>たろう</v>
      </c>
      <c r="K6" s="31" t="s">
        <v>12</v>
      </c>
      <c r="L6" s="121" t="s">
        <v>99</v>
      </c>
      <c r="M6" s="121" t="s">
        <v>100</v>
      </c>
      <c r="N6" s="121" t="s">
        <v>101</v>
      </c>
      <c r="O6" s="121" t="s">
        <v>102</v>
      </c>
      <c r="P6" s="90" t="s">
        <v>95</v>
      </c>
      <c r="Q6" s="99" t="s">
        <v>96</v>
      </c>
    </row>
    <row r="7" spans="2:17" ht="14.25" thickBot="1">
      <c r="B7" s="148" t="s">
        <v>50</v>
      </c>
      <c r="C7" s="149" t="s">
        <v>49</v>
      </c>
      <c r="D7" s="98">
        <v>2</v>
      </c>
      <c r="E7" s="31" t="s">
        <v>58</v>
      </c>
      <c r="F7" s="31" t="str">
        <f t="shared" ref="F7:F17" si="0">IF(ISERROR(LEFT(E7,(FIND(" ",ASC(E7)))-1))=TRUE,"",LEFT(E7,(FIND(" ",ASC(E7)))-1))</f>
        <v>伊藤</v>
      </c>
      <c r="G7" s="31" t="str">
        <f>REPLACE(E7,1,MIN(FIND({" ","　"},E7&amp;" 　")),"")</f>
        <v>次郎</v>
      </c>
      <c r="H7" s="31" t="s">
        <v>63</v>
      </c>
      <c r="I7" s="31" t="str">
        <f t="shared" ref="I7:I17" si="1">IF(ISERROR(LEFT(H7,(FIND(" ",ASC(H7)))-1))=TRUE,"",LEFT(H7,(FIND(" ",ASC(H7)))-1))</f>
        <v>いとう</v>
      </c>
      <c r="J7" s="31" t="str">
        <f>REPLACE(H7,1,MIN(FIND({" ","　"},H7&amp;" 　")),"")</f>
        <v>じろう</v>
      </c>
      <c r="K7" s="31" t="s">
        <v>12</v>
      </c>
      <c r="L7" s="31"/>
      <c r="M7" s="31"/>
      <c r="N7" s="31"/>
      <c r="O7" s="31"/>
      <c r="P7" s="90"/>
      <c r="Q7" s="99"/>
    </row>
    <row r="8" spans="2:17">
      <c r="D8" s="98">
        <v>3</v>
      </c>
      <c r="E8" s="31" t="s">
        <v>59</v>
      </c>
      <c r="F8" s="31" t="str">
        <f t="shared" si="0"/>
        <v>山田</v>
      </c>
      <c r="G8" s="31" t="str">
        <f>REPLACE(E8,1,MIN(FIND({" ","　"},E8&amp;" 　")),"")</f>
        <v>三郎</v>
      </c>
      <c r="H8" s="31" t="s">
        <v>64</v>
      </c>
      <c r="I8" s="31" t="str">
        <f t="shared" si="1"/>
        <v>やまだ</v>
      </c>
      <c r="J8" s="31" t="str">
        <f>REPLACE(H8,1,MIN(FIND({" ","　"},H8&amp;" 　")),"")</f>
        <v>さぶろう</v>
      </c>
      <c r="K8" s="31" t="s">
        <v>12</v>
      </c>
      <c r="L8" s="31"/>
      <c r="M8" s="31"/>
      <c r="N8" s="31"/>
      <c r="O8" s="31"/>
      <c r="P8" s="90"/>
      <c r="Q8" s="99"/>
    </row>
    <row r="9" spans="2:17">
      <c r="B9" t="s">
        <v>104</v>
      </c>
      <c r="D9" s="98">
        <v>4</v>
      </c>
      <c r="E9" s="31" t="s">
        <v>60</v>
      </c>
      <c r="F9" s="31" t="str">
        <f t="shared" si="0"/>
        <v>木下</v>
      </c>
      <c r="G9" s="31" t="str">
        <f>REPLACE(E9,1,MIN(FIND({" ","　"},E9&amp;" 　")),"")</f>
        <v>一郎</v>
      </c>
      <c r="H9" s="31" t="s">
        <v>65</v>
      </c>
      <c r="I9" s="31" t="str">
        <f t="shared" si="1"/>
        <v>きのした</v>
      </c>
      <c r="J9" s="31" t="str">
        <f>REPLACE(H9,1,MIN(FIND({" ","　"},H9&amp;" 　")),"")</f>
        <v>いちろう</v>
      </c>
      <c r="K9" s="31" t="s">
        <v>12</v>
      </c>
      <c r="L9" s="31"/>
      <c r="M9" s="31"/>
      <c r="N9" s="31"/>
      <c r="O9" s="31"/>
      <c r="P9" s="90"/>
      <c r="Q9" s="99"/>
    </row>
    <row r="10" spans="2:17" ht="14.25" thickBot="1">
      <c r="B10" s="32" t="s">
        <v>17</v>
      </c>
      <c r="C10" s="32"/>
      <c r="D10" s="98">
        <v>5</v>
      </c>
      <c r="E10" s="31" t="s">
        <v>61</v>
      </c>
      <c r="F10" s="31" t="str">
        <f t="shared" si="0"/>
        <v>佐野</v>
      </c>
      <c r="G10" s="31" t="str">
        <f>REPLACE(E10,1,MIN(FIND({" ","　"},E10&amp;" 　")),"")</f>
        <v>武</v>
      </c>
      <c r="H10" s="31" t="s">
        <v>66</v>
      </c>
      <c r="I10" s="31" t="str">
        <f t="shared" si="1"/>
        <v>さの</v>
      </c>
      <c r="J10" s="31" t="str">
        <f>REPLACE(H10,1,MIN(FIND({" ","　"},H10&amp;" 　")),"")</f>
        <v>たけし</v>
      </c>
      <c r="K10" s="31" t="s">
        <v>12</v>
      </c>
      <c r="L10" s="31"/>
      <c r="M10" s="31"/>
      <c r="N10" s="31"/>
      <c r="O10" s="31"/>
      <c r="P10" s="90"/>
      <c r="Q10" s="99"/>
    </row>
    <row r="11" spans="2:17">
      <c r="B11" s="91" t="s">
        <v>103</v>
      </c>
      <c r="C11" s="137" t="s">
        <v>84</v>
      </c>
      <c r="D11" s="98"/>
      <c r="E11" s="31"/>
      <c r="F11" s="31" t="str">
        <f t="shared" si="0"/>
        <v/>
      </c>
      <c r="G11" s="31" t="str">
        <f>REPLACE(E11,1,MIN(FIND({" ","　"},E11&amp;" 　")),"")</f>
        <v/>
      </c>
      <c r="H11" s="31"/>
      <c r="I11" s="31" t="str">
        <f t="shared" si="1"/>
        <v/>
      </c>
      <c r="J11" s="31" t="str">
        <f>REPLACE(H11,1,MIN(FIND({" ","　"},H11&amp;" 　")),"")</f>
        <v/>
      </c>
      <c r="K11" s="31"/>
      <c r="L11" s="31"/>
      <c r="M11" s="31"/>
      <c r="N11" s="31"/>
      <c r="O11" s="31"/>
      <c r="P11" s="90"/>
      <c r="Q11" s="99"/>
    </row>
    <row r="12" spans="2:17" ht="14.25" thickBot="1">
      <c r="B12" s="138" t="s">
        <v>18</v>
      </c>
      <c r="C12" s="139" t="s">
        <v>83</v>
      </c>
      <c r="D12" s="98"/>
      <c r="E12" s="31"/>
      <c r="F12" s="31" t="str">
        <f t="shared" si="0"/>
        <v/>
      </c>
      <c r="G12" s="31" t="str">
        <f>REPLACE(E12,1,MIN(FIND({" ","　"},E12&amp;" 　")),"")</f>
        <v/>
      </c>
      <c r="H12" s="31"/>
      <c r="I12" s="31" t="str">
        <f t="shared" si="1"/>
        <v/>
      </c>
      <c r="J12" s="31" t="str">
        <f>REPLACE(H12,1,MIN(FIND({" ","　"},H12&amp;" 　")),"")</f>
        <v/>
      </c>
      <c r="K12" s="31"/>
      <c r="L12" s="31"/>
      <c r="M12" s="31"/>
      <c r="N12" s="31"/>
      <c r="O12" s="31"/>
      <c r="P12" s="90"/>
      <c r="Q12" s="99"/>
    </row>
    <row r="13" spans="2:17">
      <c r="B13" s="94"/>
      <c r="C13" s="137"/>
      <c r="D13" s="98">
        <v>31</v>
      </c>
      <c r="E13" s="31" t="s">
        <v>69</v>
      </c>
      <c r="F13" s="31" t="str">
        <f t="shared" si="0"/>
        <v>阿部</v>
      </c>
      <c r="G13" s="31" t="str">
        <f>REPLACE(E13,1,MIN(FIND({" ","　"},E13&amp;" 　")),"")</f>
        <v>明子</v>
      </c>
      <c r="H13" s="31" t="s">
        <v>74</v>
      </c>
      <c r="I13" s="31" t="str">
        <f t="shared" si="1"/>
        <v>あべ</v>
      </c>
      <c r="J13" s="31" t="str">
        <f>REPLACE(H13,1,MIN(FIND({" ","　"},H13&amp;" 　")),"")</f>
        <v>あきこ</v>
      </c>
      <c r="K13" s="31" t="s">
        <v>94</v>
      </c>
      <c r="L13" s="31"/>
      <c r="M13" s="31"/>
      <c r="N13" s="31"/>
      <c r="O13" s="31"/>
      <c r="P13" s="90"/>
      <c r="Q13" s="99"/>
    </row>
    <row r="14" spans="2:17" ht="14.25" thickBot="1">
      <c r="B14" s="95" t="s">
        <v>19</v>
      </c>
      <c r="C14" s="139"/>
      <c r="D14" s="98">
        <v>32</v>
      </c>
      <c r="E14" s="31" t="s">
        <v>71</v>
      </c>
      <c r="F14" s="31" t="str">
        <f t="shared" si="0"/>
        <v>市川</v>
      </c>
      <c r="G14" s="31" t="str">
        <f>REPLACE(E14,1,MIN(FIND({" ","　"},E14&amp;" 　")),"")</f>
        <v>美子</v>
      </c>
      <c r="H14" s="31" t="s">
        <v>75</v>
      </c>
      <c r="I14" s="31" t="str">
        <f t="shared" si="1"/>
        <v>いちかわ</v>
      </c>
      <c r="J14" s="31" t="str">
        <f>REPLACE(H14,1,MIN(FIND({" ","　"},H14&amp;" 　")),"")</f>
        <v>よしこ</v>
      </c>
      <c r="K14" s="31" t="s">
        <v>94</v>
      </c>
      <c r="L14" s="31"/>
      <c r="M14" s="31"/>
      <c r="N14" s="31"/>
      <c r="O14" s="31"/>
      <c r="P14" s="90"/>
      <c r="Q14" s="99"/>
    </row>
    <row r="15" spans="2:17">
      <c r="B15" s="92" t="s">
        <v>20</v>
      </c>
      <c r="C15" s="33" t="s">
        <v>79</v>
      </c>
      <c r="D15" s="98">
        <v>33</v>
      </c>
      <c r="E15" s="31" t="s">
        <v>68</v>
      </c>
      <c r="F15" s="31" t="str">
        <f t="shared" si="0"/>
        <v>高橋</v>
      </c>
      <c r="G15" s="31" t="str">
        <f>REPLACE(E15,1,MIN(FIND({" ","　"},E15&amp;" 　")),"")</f>
        <v>桜</v>
      </c>
      <c r="H15" s="31" t="s">
        <v>76</v>
      </c>
      <c r="I15" s="31" t="str">
        <f t="shared" si="1"/>
        <v>たかはし</v>
      </c>
      <c r="J15" s="31" t="str">
        <f>REPLACE(H15,1,MIN(FIND({" ","　"},H15&amp;" 　")),"")</f>
        <v>さくら</v>
      </c>
      <c r="K15" s="31" t="s">
        <v>94</v>
      </c>
      <c r="L15" s="31"/>
      <c r="M15" s="31"/>
      <c r="N15" s="31"/>
      <c r="O15" s="31"/>
      <c r="P15" s="90"/>
      <c r="Q15" s="99"/>
    </row>
    <row r="16" spans="2:17">
      <c r="B16" s="92" t="s">
        <v>47</v>
      </c>
      <c r="C16" s="33" t="s">
        <v>80</v>
      </c>
      <c r="D16" s="98">
        <v>34</v>
      </c>
      <c r="E16" s="31" t="s">
        <v>72</v>
      </c>
      <c r="F16" s="31" t="str">
        <f t="shared" si="0"/>
        <v>山根</v>
      </c>
      <c r="G16" s="31" t="str">
        <f>REPLACE(E16,1,MIN(FIND({" ","　"},E16&amp;" 　")),"")</f>
        <v>恵子</v>
      </c>
      <c r="H16" s="31" t="s">
        <v>77</v>
      </c>
      <c r="I16" s="31" t="str">
        <f t="shared" si="1"/>
        <v>やまね</v>
      </c>
      <c r="J16" s="31" t="str">
        <f>REPLACE(H16,1,MIN(FIND({" ","　"},H16&amp;" 　")),"")</f>
        <v>けいこ</v>
      </c>
      <c r="K16" s="31" t="s">
        <v>94</v>
      </c>
      <c r="L16" s="31"/>
      <c r="M16" s="31"/>
      <c r="N16" s="31"/>
      <c r="O16" s="31"/>
      <c r="P16" s="90"/>
      <c r="Q16" s="99"/>
    </row>
    <row r="17" spans="2:17">
      <c r="B17" s="92" t="s">
        <v>21</v>
      </c>
      <c r="C17" s="33" t="s">
        <v>81</v>
      </c>
      <c r="D17" s="98">
        <v>35</v>
      </c>
      <c r="E17" s="31" t="s">
        <v>73</v>
      </c>
      <c r="F17" s="31" t="str">
        <f t="shared" si="0"/>
        <v>山下</v>
      </c>
      <c r="G17" s="31" t="str">
        <f>REPLACE(E17,1,MIN(FIND({" ","　"},E17&amp;" 　")),"")</f>
        <v>理子</v>
      </c>
      <c r="H17" s="31" t="s">
        <v>78</v>
      </c>
      <c r="I17" s="31" t="str">
        <f t="shared" si="1"/>
        <v>やました</v>
      </c>
      <c r="J17" s="31" t="str">
        <f>REPLACE(H17,1,MIN(FIND({" ","　"},H17&amp;" 　")),"")</f>
        <v>りこ</v>
      </c>
      <c r="K17" s="31" t="s">
        <v>94</v>
      </c>
      <c r="L17" s="31"/>
      <c r="M17" s="31"/>
      <c r="N17" s="31"/>
      <c r="O17" s="31"/>
      <c r="P17" s="90"/>
      <c r="Q17" s="99"/>
    </row>
    <row r="18" spans="2:17" ht="14.25" thickBot="1">
      <c r="B18" s="93" t="s">
        <v>22</v>
      </c>
      <c r="C18" s="95" t="s">
        <v>82</v>
      </c>
      <c r="D18" s="98"/>
      <c r="E18" s="31"/>
      <c r="F18" s="31"/>
      <c r="G18" s="31"/>
      <c r="H18" s="31"/>
      <c r="I18" s="31"/>
      <c r="J18" s="31"/>
      <c r="K18" s="31"/>
      <c r="L18" s="31"/>
      <c r="M18" s="31"/>
      <c r="N18" s="31"/>
      <c r="O18" s="31"/>
      <c r="P18" s="90"/>
      <c r="Q18" s="99"/>
    </row>
    <row r="19" spans="2:17">
      <c r="C19" s="32"/>
      <c r="D19" s="98"/>
      <c r="E19" s="31"/>
      <c r="F19" s="31"/>
      <c r="G19" s="31"/>
      <c r="H19" s="31"/>
      <c r="I19" s="31"/>
      <c r="J19" s="31"/>
      <c r="K19" s="31"/>
      <c r="L19" s="31"/>
      <c r="M19" s="31"/>
      <c r="N19" s="31"/>
      <c r="O19" s="31"/>
      <c r="P19" s="90"/>
      <c r="Q19" s="99"/>
    </row>
    <row r="20" spans="2:17">
      <c r="D20" s="98"/>
      <c r="E20" s="31"/>
      <c r="F20" s="31"/>
      <c r="G20" s="31"/>
      <c r="H20" s="31"/>
      <c r="I20" s="31"/>
      <c r="J20" s="31"/>
      <c r="K20" s="31"/>
      <c r="L20" s="31"/>
      <c r="M20" s="31"/>
      <c r="N20" s="31"/>
      <c r="O20" s="31"/>
      <c r="P20" s="90"/>
      <c r="Q20" s="99"/>
    </row>
    <row r="21" spans="2:17">
      <c r="D21" s="98"/>
      <c r="E21" s="31"/>
      <c r="F21" s="31"/>
      <c r="G21" s="31"/>
      <c r="H21" s="31"/>
      <c r="I21" s="31"/>
      <c r="J21" s="31"/>
      <c r="K21" s="31"/>
      <c r="L21" s="31"/>
      <c r="M21" s="31"/>
      <c r="N21" s="31"/>
      <c r="O21" s="31"/>
      <c r="P21" s="90"/>
      <c r="Q21" s="99"/>
    </row>
    <row r="22" spans="2:17">
      <c r="D22" s="98"/>
      <c r="E22" s="31"/>
      <c r="F22" s="31"/>
      <c r="G22" s="31"/>
      <c r="H22" s="31"/>
      <c r="I22" s="31"/>
      <c r="J22" s="31"/>
      <c r="K22" s="31"/>
      <c r="L22" s="31"/>
      <c r="M22" s="31"/>
      <c r="N22" s="31"/>
      <c r="O22" s="31"/>
      <c r="P22" s="90"/>
      <c r="Q22" s="99"/>
    </row>
    <row r="23" spans="2:17">
      <c r="D23" s="98"/>
      <c r="E23" s="31"/>
      <c r="F23" s="31"/>
      <c r="G23" s="31"/>
      <c r="H23" s="31"/>
      <c r="I23" s="31"/>
      <c r="J23" s="31"/>
      <c r="K23" s="31"/>
      <c r="L23" s="31"/>
      <c r="M23" s="31"/>
      <c r="N23" s="31"/>
      <c r="O23" s="31"/>
      <c r="P23" s="90"/>
      <c r="Q23" s="99"/>
    </row>
    <row r="24" spans="2:17">
      <c r="D24" s="98"/>
      <c r="E24" s="31"/>
      <c r="F24" s="31"/>
      <c r="G24" s="31"/>
      <c r="H24" s="31"/>
      <c r="I24" s="31"/>
      <c r="J24" s="31"/>
      <c r="K24" s="31"/>
      <c r="L24" s="31"/>
      <c r="M24" s="31"/>
      <c r="N24" s="31"/>
      <c r="O24" s="31"/>
      <c r="P24" s="90"/>
      <c r="Q24" s="99"/>
    </row>
    <row r="25" spans="2:17">
      <c r="D25" s="98"/>
      <c r="E25" s="31"/>
      <c r="F25" s="31"/>
      <c r="G25" s="31"/>
      <c r="H25" s="31"/>
      <c r="I25" s="31"/>
      <c r="J25" s="31"/>
      <c r="K25" s="31"/>
      <c r="L25" s="31"/>
      <c r="M25" s="31"/>
      <c r="N25" s="31"/>
      <c r="O25" s="31"/>
      <c r="P25" s="90"/>
      <c r="Q25" s="99"/>
    </row>
    <row r="26" spans="2:17">
      <c r="D26" s="98"/>
      <c r="E26" s="31"/>
      <c r="F26" s="31"/>
      <c r="G26" s="31"/>
      <c r="H26" s="31"/>
      <c r="I26" s="31"/>
      <c r="J26" s="31"/>
      <c r="K26" s="31"/>
      <c r="L26" s="31"/>
      <c r="M26" s="31"/>
      <c r="N26" s="31"/>
      <c r="O26" s="31"/>
      <c r="P26" s="90"/>
      <c r="Q26" s="99"/>
    </row>
    <row r="27" spans="2:17">
      <c r="D27" s="98"/>
      <c r="E27" s="31"/>
      <c r="F27" s="31"/>
      <c r="G27" s="31"/>
      <c r="H27" s="31"/>
      <c r="I27" s="31"/>
      <c r="J27" s="31"/>
      <c r="K27" s="31"/>
      <c r="L27" s="31"/>
      <c r="M27" s="31"/>
      <c r="N27" s="31"/>
      <c r="O27" s="31"/>
      <c r="P27" s="90"/>
      <c r="Q27" s="99"/>
    </row>
    <row r="28" spans="2:17">
      <c r="D28" s="98"/>
      <c r="E28" s="31"/>
      <c r="F28" s="31"/>
      <c r="G28" s="31"/>
      <c r="H28" s="31"/>
      <c r="I28" s="31"/>
      <c r="J28" s="31"/>
      <c r="K28" s="31"/>
      <c r="L28" s="31"/>
      <c r="M28" s="31"/>
      <c r="N28" s="31"/>
      <c r="O28" s="31"/>
      <c r="P28" s="90"/>
      <c r="Q28" s="99"/>
    </row>
    <row r="29" spans="2:17">
      <c r="D29" s="98"/>
      <c r="E29" s="31"/>
      <c r="F29" s="31"/>
      <c r="G29" s="31"/>
      <c r="H29" s="31"/>
      <c r="I29" s="31"/>
      <c r="J29" s="31"/>
      <c r="K29" s="31"/>
      <c r="L29" s="31"/>
      <c r="M29" s="31"/>
      <c r="N29" s="31"/>
      <c r="O29" s="31"/>
      <c r="P29" s="90"/>
      <c r="Q29" s="99"/>
    </row>
    <row r="30" spans="2:17">
      <c r="D30" s="98"/>
      <c r="E30" s="31"/>
      <c r="F30" s="31"/>
      <c r="G30" s="31"/>
      <c r="H30" s="31"/>
      <c r="I30" s="31"/>
      <c r="J30" s="31"/>
      <c r="K30" s="31"/>
      <c r="L30" s="31"/>
      <c r="M30" s="31"/>
      <c r="N30" s="31"/>
      <c r="O30" s="31"/>
      <c r="P30" s="90"/>
      <c r="Q30" s="99"/>
    </row>
    <row r="31" spans="2:17">
      <c r="D31" s="98"/>
      <c r="E31" s="31"/>
      <c r="F31" s="31"/>
      <c r="G31" s="31"/>
      <c r="H31" s="31"/>
      <c r="I31" s="31"/>
      <c r="J31" s="31"/>
      <c r="K31" s="31"/>
      <c r="L31" s="31"/>
      <c r="M31" s="31"/>
      <c r="N31" s="31"/>
      <c r="O31" s="31"/>
      <c r="P31" s="90"/>
      <c r="Q31" s="99"/>
    </row>
    <row r="32" spans="2:17">
      <c r="D32" s="98"/>
      <c r="E32" s="31"/>
      <c r="F32" s="31"/>
      <c r="G32" s="31"/>
      <c r="H32" s="31"/>
      <c r="I32" s="31"/>
      <c r="J32" s="31"/>
      <c r="K32" s="31"/>
      <c r="L32" s="31"/>
      <c r="M32" s="31"/>
      <c r="N32" s="31"/>
      <c r="O32" s="31"/>
      <c r="P32" s="90"/>
      <c r="Q32" s="99"/>
    </row>
    <row r="33" spans="4:17">
      <c r="D33" s="98"/>
      <c r="E33" s="31"/>
      <c r="F33" s="31"/>
      <c r="G33" s="31"/>
      <c r="H33" s="31"/>
      <c r="I33" s="31"/>
      <c r="J33" s="31"/>
      <c r="K33" s="31"/>
      <c r="L33" s="31"/>
      <c r="M33" s="31"/>
      <c r="N33" s="31"/>
      <c r="O33" s="31"/>
      <c r="P33" s="90"/>
      <c r="Q33" s="99"/>
    </row>
    <row r="34" spans="4:17">
      <c r="D34" s="98"/>
      <c r="E34" s="31"/>
      <c r="F34" s="31"/>
      <c r="G34" s="31"/>
      <c r="H34" s="31"/>
      <c r="I34" s="31"/>
      <c r="J34" s="31"/>
      <c r="K34" s="31"/>
      <c r="L34" s="31"/>
      <c r="M34" s="31"/>
      <c r="N34" s="31"/>
      <c r="O34" s="31"/>
      <c r="P34" s="90"/>
      <c r="Q34" s="99"/>
    </row>
    <row r="35" spans="4:17">
      <c r="D35" s="98"/>
      <c r="E35" s="31"/>
      <c r="F35" s="31"/>
      <c r="G35" s="31"/>
      <c r="H35" s="31"/>
      <c r="I35" s="31"/>
      <c r="J35" s="31"/>
      <c r="K35" s="31"/>
      <c r="L35" s="31"/>
      <c r="M35" s="31"/>
      <c r="N35" s="31"/>
      <c r="O35" s="31"/>
      <c r="P35" s="90"/>
      <c r="Q35" s="99"/>
    </row>
    <row r="36" spans="4:17">
      <c r="D36" s="98"/>
      <c r="E36" s="31"/>
      <c r="F36" s="31"/>
      <c r="G36" s="31"/>
      <c r="H36" s="31"/>
      <c r="I36" s="31"/>
      <c r="J36" s="31"/>
      <c r="K36" s="31"/>
      <c r="L36" s="31"/>
      <c r="M36" s="31"/>
      <c r="N36" s="31"/>
      <c r="O36" s="31"/>
      <c r="P36" s="90"/>
      <c r="Q36" s="99"/>
    </row>
    <row r="37" spans="4:17">
      <c r="D37" s="98"/>
      <c r="E37" s="31"/>
      <c r="F37" s="31"/>
      <c r="G37" s="31"/>
      <c r="H37" s="31"/>
      <c r="I37" s="31"/>
      <c r="J37" s="31"/>
      <c r="K37" s="31"/>
      <c r="L37" s="31"/>
      <c r="M37" s="31"/>
      <c r="N37" s="31"/>
      <c r="O37" s="31"/>
      <c r="P37" s="90"/>
      <c r="Q37" s="99"/>
    </row>
    <row r="38" spans="4:17">
      <c r="D38" s="98"/>
      <c r="E38" s="31"/>
      <c r="F38" s="31"/>
      <c r="G38" s="31"/>
      <c r="H38" s="31"/>
      <c r="I38" s="31"/>
      <c r="J38" s="31"/>
      <c r="K38" s="31"/>
      <c r="L38" s="31"/>
      <c r="M38" s="31"/>
      <c r="N38" s="31"/>
      <c r="O38" s="31"/>
      <c r="P38" s="90"/>
      <c r="Q38" s="99"/>
    </row>
    <row r="39" spans="4:17">
      <c r="D39" s="98"/>
      <c r="E39" s="31"/>
      <c r="F39" s="31"/>
      <c r="G39" s="31"/>
      <c r="H39" s="31"/>
      <c r="I39" s="31"/>
      <c r="J39" s="31"/>
      <c r="K39" s="31"/>
      <c r="L39" s="31"/>
      <c r="M39" s="31"/>
      <c r="N39" s="31"/>
      <c r="O39" s="31"/>
      <c r="P39" s="90"/>
      <c r="Q39" s="99"/>
    </row>
    <row r="40" spans="4:17">
      <c r="D40" s="98"/>
      <c r="E40" s="31"/>
      <c r="F40" s="31"/>
      <c r="G40" s="31"/>
      <c r="H40" s="31"/>
      <c r="I40" s="31"/>
      <c r="J40" s="31"/>
      <c r="K40" s="31"/>
      <c r="L40" s="31"/>
      <c r="M40" s="31"/>
      <c r="N40" s="31"/>
      <c r="O40" s="31"/>
      <c r="P40" s="90"/>
      <c r="Q40" s="99"/>
    </row>
    <row r="41" spans="4:17">
      <c r="D41" s="98"/>
      <c r="E41" s="31"/>
      <c r="F41" s="31"/>
      <c r="G41" s="31"/>
      <c r="H41" s="31"/>
      <c r="I41" s="31"/>
      <c r="J41" s="31"/>
      <c r="K41" s="31"/>
      <c r="L41" s="31"/>
      <c r="M41" s="31"/>
      <c r="N41" s="31"/>
      <c r="O41" s="31"/>
      <c r="P41" s="90"/>
      <c r="Q41" s="99"/>
    </row>
    <row r="42" spans="4:17">
      <c r="D42" s="98"/>
      <c r="E42" s="31"/>
      <c r="F42" s="31"/>
      <c r="G42" s="31"/>
      <c r="H42" s="31"/>
      <c r="I42" s="31"/>
      <c r="J42" s="31"/>
      <c r="K42" s="31"/>
      <c r="L42" s="31"/>
      <c r="M42" s="31"/>
      <c r="N42" s="31"/>
      <c r="O42" s="31"/>
      <c r="P42" s="90"/>
      <c r="Q42" s="99"/>
    </row>
    <row r="43" spans="4:17">
      <c r="D43" s="98"/>
      <c r="E43" s="31"/>
      <c r="F43" s="31"/>
      <c r="G43" s="31"/>
      <c r="H43" s="31"/>
      <c r="I43" s="31"/>
      <c r="J43" s="31"/>
      <c r="K43" s="31"/>
      <c r="L43" s="31"/>
      <c r="M43" s="31"/>
      <c r="N43" s="31"/>
      <c r="O43" s="31"/>
      <c r="P43" s="90"/>
      <c r="Q43" s="99"/>
    </row>
    <row r="44" spans="4:17">
      <c r="D44" s="98"/>
      <c r="E44" s="31"/>
      <c r="F44" s="31"/>
      <c r="G44" s="31"/>
      <c r="H44" s="31"/>
      <c r="I44" s="31"/>
      <c r="J44" s="31"/>
      <c r="K44" s="31"/>
      <c r="L44" s="31"/>
      <c r="M44" s="31"/>
      <c r="N44" s="31"/>
      <c r="O44" s="31"/>
      <c r="P44" s="90"/>
      <c r="Q44" s="99"/>
    </row>
    <row r="45" spans="4:17">
      <c r="D45" s="98"/>
      <c r="E45" s="31"/>
      <c r="F45" s="31"/>
      <c r="G45" s="31"/>
      <c r="H45" s="31"/>
      <c r="I45" s="31"/>
      <c r="J45" s="31"/>
      <c r="K45" s="31"/>
      <c r="L45" s="31"/>
      <c r="M45" s="31"/>
      <c r="N45" s="31"/>
      <c r="O45" s="31"/>
      <c r="P45" s="90"/>
      <c r="Q45" s="99"/>
    </row>
    <row r="46" spans="4:17">
      <c r="D46" s="98"/>
      <c r="E46" s="31"/>
      <c r="F46" s="31"/>
      <c r="G46" s="31"/>
      <c r="H46" s="31"/>
      <c r="I46" s="31"/>
      <c r="J46" s="31"/>
      <c r="K46" s="31"/>
      <c r="L46" s="31"/>
      <c r="M46" s="31"/>
      <c r="N46" s="31"/>
      <c r="O46" s="31"/>
      <c r="P46" s="90"/>
      <c r="Q46" s="99"/>
    </row>
    <row r="47" spans="4:17" ht="14.25" thickBot="1">
      <c r="D47" s="3"/>
      <c r="E47" s="100"/>
      <c r="F47" s="100"/>
      <c r="G47" s="100"/>
      <c r="H47" s="100"/>
      <c r="I47" s="100"/>
      <c r="J47" s="100"/>
      <c r="K47" s="31"/>
      <c r="L47" s="100"/>
      <c r="M47" s="100"/>
      <c r="N47" s="100"/>
      <c r="O47" s="100"/>
      <c r="P47" s="101"/>
      <c r="Q47" s="102"/>
    </row>
  </sheetData>
  <customSheetViews>
    <customSheetView guid="{B97DCF2D-48F2-42CD-8013-F3E0E4B433A4}">
      <selection activeCell="E6" sqref="E6"/>
      <pageMargins left="0.7" right="0.7" top="0.75" bottom="0.75" header="0.3" footer="0.3"/>
    </customSheetView>
  </customSheetViews>
  <mergeCells count="2">
    <mergeCell ref="P4:Q4"/>
    <mergeCell ref="L4:O4"/>
  </mergeCells>
  <phoneticPr fontId="1"/>
  <dataValidations count="1">
    <dataValidation type="list" allowBlank="1" showInputMessage="1" showErrorMessage="1" sqref="K6:K47">
      <formula1>"男,女"</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E46"/>
  <sheetViews>
    <sheetView workbookViewId="0">
      <selection activeCell="B2" sqref="B2"/>
    </sheetView>
  </sheetViews>
  <sheetFormatPr defaultRowHeight="12"/>
  <cols>
    <col min="1" max="1" width="3.125" style="41" customWidth="1"/>
    <col min="2" max="3" width="10.625" style="41" customWidth="1"/>
    <col min="4" max="15" width="4.625" style="41" customWidth="1"/>
    <col min="16" max="16" width="9" style="41"/>
    <col min="17" max="17" width="3.125" style="41" customWidth="1"/>
    <col min="18" max="19" width="10.625" style="41" customWidth="1"/>
    <col min="20" max="31" width="4.625" style="41" customWidth="1"/>
    <col min="32" max="256" width="9" style="41"/>
    <col min="257" max="257" width="3.125" style="41" customWidth="1"/>
    <col min="258" max="259" width="10.625" style="41" customWidth="1"/>
    <col min="260" max="271" width="4.625" style="41" customWidth="1"/>
    <col min="272" max="272" width="9" style="41"/>
    <col min="273" max="273" width="3.125" style="41" customWidth="1"/>
    <col min="274" max="275" width="10.625" style="41" customWidth="1"/>
    <col min="276" max="287" width="4.625" style="41" customWidth="1"/>
    <col min="288" max="512" width="9" style="41"/>
    <col min="513" max="513" width="3.125" style="41" customWidth="1"/>
    <col min="514" max="515" width="10.625" style="41" customWidth="1"/>
    <col min="516" max="527" width="4.625" style="41" customWidth="1"/>
    <col min="528" max="528" width="9" style="41"/>
    <col min="529" max="529" width="3.125" style="41" customWidth="1"/>
    <col min="530" max="531" width="10.625" style="41" customWidth="1"/>
    <col min="532" max="543" width="4.625" style="41" customWidth="1"/>
    <col min="544" max="768" width="9" style="41"/>
    <col min="769" max="769" width="3.125" style="41" customWidth="1"/>
    <col min="770" max="771" width="10.625" style="41" customWidth="1"/>
    <col min="772" max="783" width="4.625" style="41" customWidth="1"/>
    <col min="784" max="784" width="9" style="41"/>
    <col min="785" max="785" width="3.125" style="41" customWidth="1"/>
    <col min="786" max="787" width="10.625" style="41" customWidth="1"/>
    <col min="788" max="799" width="4.625" style="41" customWidth="1"/>
    <col min="800" max="1024" width="9" style="41"/>
    <col min="1025" max="1025" width="3.125" style="41" customWidth="1"/>
    <col min="1026" max="1027" width="10.625" style="41" customWidth="1"/>
    <col min="1028" max="1039" width="4.625" style="41" customWidth="1"/>
    <col min="1040" max="1040" width="9" style="41"/>
    <col min="1041" max="1041" width="3.125" style="41" customWidth="1"/>
    <col min="1042" max="1043" width="10.625" style="41" customWidth="1"/>
    <col min="1044" max="1055" width="4.625" style="41" customWidth="1"/>
    <col min="1056" max="1280" width="9" style="41"/>
    <col min="1281" max="1281" width="3.125" style="41" customWidth="1"/>
    <col min="1282" max="1283" width="10.625" style="41" customWidth="1"/>
    <col min="1284" max="1295" width="4.625" style="41" customWidth="1"/>
    <col min="1296" max="1296" width="9" style="41"/>
    <col min="1297" max="1297" width="3.125" style="41" customWidth="1"/>
    <col min="1298" max="1299" width="10.625" style="41" customWidth="1"/>
    <col min="1300" max="1311" width="4.625" style="41" customWidth="1"/>
    <col min="1312" max="1536" width="9" style="41"/>
    <col min="1537" max="1537" width="3.125" style="41" customWidth="1"/>
    <col min="1538" max="1539" width="10.625" style="41" customWidth="1"/>
    <col min="1540" max="1551" width="4.625" style="41" customWidth="1"/>
    <col min="1552" max="1552" width="9" style="41"/>
    <col min="1553" max="1553" width="3.125" style="41" customWidth="1"/>
    <col min="1554" max="1555" width="10.625" style="41" customWidth="1"/>
    <col min="1556" max="1567" width="4.625" style="41" customWidth="1"/>
    <col min="1568" max="1792" width="9" style="41"/>
    <col min="1793" max="1793" width="3.125" style="41" customWidth="1"/>
    <col min="1794" max="1795" width="10.625" style="41" customWidth="1"/>
    <col min="1796" max="1807" width="4.625" style="41" customWidth="1"/>
    <col min="1808" max="1808" width="9" style="41"/>
    <col min="1809" max="1809" width="3.125" style="41" customWidth="1"/>
    <col min="1810" max="1811" width="10.625" style="41" customWidth="1"/>
    <col min="1812" max="1823" width="4.625" style="41" customWidth="1"/>
    <col min="1824" max="2048" width="9" style="41"/>
    <col min="2049" max="2049" width="3.125" style="41" customWidth="1"/>
    <col min="2050" max="2051" width="10.625" style="41" customWidth="1"/>
    <col min="2052" max="2063" width="4.625" style="41" customWidth="1"/>
    <col min="2064" max="2064" width="9" style="41"/>
    <col min="2065" max="2065" width="3.125" style="41" customWidth="1"/>
    <col min="2066" max="2067" width="10.625" style="41" customWidth="1"/>
    <col min="2068" max="2079" width="4.625" style="41" customWidth="1"/>
    <col min="2080" max="2304" width="9" style="41"/>
    <col min="2305" max="2305" width="3.125" style="41" customWidth="1"/>
    <col min="2306" max="2307" width="10.625" style="41" customWidth="1"/>
    <col min="2308" max="2319" width="4.625" style="41" customWidth="1"/>
    <col min="2320" max="2320" width="9" style="41"/>
    <col min="2321" max="2321" width="3.125" style="41" customWidth="1"/>
    <col min="2322" max="2323" width="10.625" style="41" customWidth="1"/>
    <col min="2324" max="2335" width="4.625" style="41" customWidth="1"/>
    <col min="2336" max="2560" width="9" style="41"/>
    <col min="2561" max="2561" width="3.125" style="41" customWidth="1"/>
    <col min="2562" max="2563" width="10.625" style="41" customWidth="1"/>
    <col min="2564" max="2575" width="4.625" style="41" customWidth="1"/>
    <col min="2576" max="2576" width="9" style="41"/>
    <col min="2577" max="2577" width="3.125" style="41" customWidth="1"/>
    <col min="2578" max="2579" width="10.625" style="41" customWidth="1"/>
    <col min="2580" max="2591" width="4.625" style="41" customWidth="1"/>
    <col min="2592" max="2816" width="9" style="41"/>
    <col min="2817" max="2817" width="3.125" style="41" customWidth="1"/>
    <col min="2818" max="2819" width="10.625" style="41" customWidth="1"/>
    <col min="2820" max="2831" width="4.625" style="41" customWidth="1"/>
    <col min="2832" max="2832" width="9" style="41"/>
    <col min="2833" max="2833" width="3.125" style="41" customWidth="1"/>
    <col min="2834" max="2835" width="10.625" style="41" customWidth="1"/>
    <col min="2836" max="2847" width="4.625" style="41" customWidth="1"/>
    <col min="2848" max="3072" width="9" style="41"/>
    <col min="3073" max="3073" width="3.125" style="41" customWidth="1"/>
    <col min="3074" max="3075" width="10.625" style="41" customWidth="1"/>
    <col min="3076" max="3087" width="4.625" style="41" customWidth="1"/>
    <col min="3088" max="3088" width="9" style="41"/>
    <col min="3089" max="3089" width="3.125" style="41" customWidth="1"/>
    <col min="3090" max="3091" width="10.625" style="41" customWidth="1"/>
    <col min="3092" max="3103" width="4.625" style="41" customWidth="1"/>
    <col min="3104" max="3328" width="9" style="41"/>
    <col min="3329" max="3329" width="3.125" style="41" customWidth="1"/>
    <col min="3330" max="3331" width="10.625" style="41" customWidth="1"/>
    <col min="3332" max="3343" width="4.625" style="41" customWidth="1"/>
    <col min="3344" max="3344" width="9" style="41"/>
    <col min="3345" max="3345" width="3.125" style="41" customWidth="1"/>
    <col min="3346" max="3347" width="10.625" style="41" customWidth="1"/>
    <col min="3348" max="3359" width="4.625" style="41" customWidth="1"/>
    <col min="3360" max="3584" width="9" style="41"/>
    <col min="3585" max="3585" width="3.125" style="41" customWidth="1"/>
    <col min="3586" max="3587" width="10.625" style="41" customWidth="1"/>
    <col min="3588" max="3599" width="4.625" style="41" customWidth="1"/>
    <col min="3600" max="3600" width="9" style="41"/>
    <col min="3601" max="3601" width="3.125" style="41" customWidth="1"/>
    <col min="3602" max="3603" width="10.625" style="41" customWidth="1"/>
    <col min="3604" max="3615" width="4.625" style="41" customWidth="1"/>
    <col min="3616" max="3840" width="9" style="41"/>
    <col min="3841" max="3841" width="3.125" style="41" customWidth="1"/>
    <col min="3842" max="3843" width="10.625" style="41" customWidth="1"/>
    <col min="3844" max="3855" width="4.625" style="41" customWidth="1"/>
    <col min="3856" max="3856" width="9" style="41"/>
    <col min="3857" max="3857" width="3.125" style="41" customWidth="1"/>
    <col min="3858" max="3859" width="10.625" style="41" customWidth="1"/>
    <col min="3860" max="3871" width="4.625" style="41" customWidth="1"/>
    <col min="3872" max="4096" width="9" style="41"/>
    <col min="4097" max="4097" width="3.125" style="41" customWidth="1"/>
    <col min="4098" max="4099" width="10.625" style="41" customWidth="1"/>
    <col min="4100" max="4111" width="4.625" style="41" customWidth="1"/>
    <col min="4112" max="4112" width="9" style="41"/>
    <col min="4113" max="4113" width="3.125" style="41" customWidth="1"/>
    <col min="4114" max="4115" width="10.625" style="41" customWidth="1"/>
    <col min="4116" max="4127" width="4.625" style="41" customWidth="1"/>
    <col min="4128" max="4352" width="9" style="41"/>
    <col min="4353" max="4353" width="3.125" style="41" customWidth="1"/>
    <col min="4354" max="4355" width="10.625" style="41" customWidth="1"/>
    <col min="4356" max="4367" width="4.625" style="41" customWidth="1"/>
    <col min="4368" max="4368" width="9" style="41"/>
    <col min="4369" max="4369" width="3.125" style="41" customWidth="1"/>
    <col min="4370" max="4371" width="10.625" style="41" customWidth="1"/>
    <col min="4372" max="4383" width="4.625" style="41" customWidth="1"/>
    <col min="4384" max="4608" width="9" style="41"/>
    <col min="4609" max="4609" width="3.125" style="41" customWidth="1"/>
    <col min="4610" max="4611" width="10.625" style="41" customWidth="1"/>
    <col min="4612" max="4623" width="4.625" style="41" customWidth="1"/>
    <col min="4624" max="4624" width="9" style="41"/>
    <col min="4625" max="4625" width="3.125" style="41" customWidth="1"/>
    <col min="4626" max="4627" width="10.625" style="41" customWidth="1"/>
    <col min="4628" max="4639" width="4.625" style="41" customWidth="1"/>
    <col min="4640" max="4864" width="9" style="41"/>
    <col min="4865" max="4865" width="3.125" style="41" customWidth="1"/>
    <col min="4866" max="4867" width="10.625" style="41" customWidth="1"/>
    <col min="4868" max="4879" width="4.625" style="41" customWidth="1"/>
    <col min="4880" max="4880" width="9" style="41"/>
    <col min="4881" max="4881" width="3.125" style="41" customWidth="1"/>
    <col min="4882" max="4883" width="10.625" style="41" customWidth="1"/>
    <col min="4884" max="4895" width="4.625" style="41" customWidth="1"/>
    <col min="4896" max="5120" width="9" style="41"/>
    <col min="5121" max="5121" width="3.125" style="41" customWidth="1"/>
    <col min="5122" max="5123" width="10.625" style="41" customWidth="1"/>
    <col min="5124" max="5135" width="4.625" style="41" customWidth="1"/>
    <col min="5136" max="5136" width="9" style="41"/>
    <col min="5137" max="5137" width="3.125" style="41" customWidth="1"/>
    <col min="5138" max="5139" width="10.625" style="41" customWidth="1"/>
    <col min="5140" max="5151" width="4.625" style="41" customWidth="1"/>
    <col min="5152" max="5376" width="9" style="41"/>
    <col min="5377" max="5377" width="3.125" style="41" customWidth="1"/>
    <col min="5378" max="5379" width="10.625" style="41" customWidth="1"/>
    <col min="5380" max="5391" width="4.625" style="41" customWidth="1"/>
    <col min="5392" max="5392" width="9" style="41"/>
    <col min="5393" max="5393" width="3.125" style="41" customWidth="1"/>
    <col min="5394" max="5395" width="10.625" style="41" customWidth="1"/>
    <col min="5396" max="5407" width="4.625" style="41" customWidth="1"/>
    <col min="5408" max="5632" width="9" style="41"/>
    <col min="5633" max="5633" width="3.125" style="41" customWidth="1"/>
    <col min="5634" max="5635" width="10.625" style="41" customWidth="1"/>
    <col min="5636" max="5647" width="4.625" style="41" customWidth="1"/>
    <col min="5648" max="5648" width="9" style="41"/>
    <col min="5649" max="5649" width="3.125" style="41" customWidth="1"/>
    <col min="5650" max="5651" width="10.625" style="41" customWidth="1"/>
    <col min="5652" max="5663" width="4.625" style="41" customWidth="1"/>
    <col min="5664" max="5888" width="9" style="41"/>
    <col min="5889" max="5889" width="3.125" style="41" customWidth="1"/>
    <col min="5890" max="5891" width="10.625" style="41" customWidth="1"/>
    <col min="5892" max="5903" width="4.625" style="41" customWidth="1"/>
    <col min="5904" max="5904" width="9" style="41"/>
    <col min="5905" max="5905" width="3.125" style="41" customWidth="1"/>
    <col min="5906" max="5907" width="10.625" style="41" customWidth="1"/>
    <col min="5908" max="5919" width="4.625" style="41" customWidth="1"/>
    <col min="5920" max="6144" width="9" style="41"/>
    <col min="6145" max="6145" width="3.125" style="41" customWidth="1"/>
    <col min="6146" max="6147" width="10.625" style="41" customWidth="1"/>
    <col min="6148" max="6159" width="4.625" style="41" customWidth="1"/>
    <col min="6160" max="6160" width="9" style="41"/>
    <col min="6161" max="6161" width="3.125" style="41" customWidth="1"/>
    <col min="6162" max="6163" width="10.625" style="41" customWidth="1"/>
    <col min="6164" max="6175" width="4.625" style="41" customWidth="1"/>
    <col min="6176" max="6400" width="9" style="41"/>
    <col min="6401" max="6401" width="3.125" style="41" customWidth="1"/>
    <col min="6402" max="6403" width="10.625" style="41" customWidth="1"/>
    <col min="6404" max="6415" width="4.625" style="41" customWidth="1"/>
    <col min="6416" max="6416" width="9" style="41"/>
    <col min="6417" max="6417" width="3.125" style="41" customWidth="1"/>
    <col min="6418" max="6419" width="10.625" style="41" customWidth="1"/>
    <col min="6420" max="6431" width="4.625" style="41" customWidth="1"/>
    <col min="6432" max="6656" width="9" style="41"/>
    <col min="6657" max="6657" width="3.125" style="41" customWidth="1"/>
    <col min="6658" max="6659" width="10.625" style="41" customWidth="1"/>
    <col min="6660" max="6671" width="4.625" style="41" customWidth="1"/>
    <col min="6672" max="6672" width="9" style="41"/>
    <col min="6673" max="6673" width="3.125" style="41" customWidth="1"/>
    <col min="6674" max="6675" width="10.625" style="41" customWidth="1"/>
    <col min="6676" max="6687" width="4.625" style="41" customWidth="1"/>
    <col min="6688" max="6912" width="9" style="41"/>
    <col min="6913" max="6913" width="3.125" style="41" customWidth="1"/>
    <col min="6914" max="6915" width="10.625" style="41" customWidth="1"/>
    <col min="6916" max="6927" width="4.625" style="41" customWidth="1"/>
    <col min="6928" max="6928" width="9" style="41"/>
    <col min="6929" max="6929" width="3.125" style="41" customWidth="1"/>
    <col min="6930" max="6931" width="10.625" style="41" customWidth="1"/>
    <col min="6932" max="6943" width="4.625" style="41" customWidth="1"/>
    <col min="6944" max="7168" width="9" style="41"/>
    <col min="7169" max="7169" width="3.125" style="41" customWidth="1"/>
    <col min="7170" max="7171" width="10.625" style="41" customWidth="1"/>
    <col min="7172" max="7183" width="4.625" style="41" customWidth="1"/>
    <col min="7184" max="7184" width="9" style="41"/>
    <col min="7185" max="7185" width="3.125" style="41" customWidth="1"/>
    <col min="7186" max="7187" width="10.625" style="41" customWidth="1"/>
    <col min="7188" max="7199" width="4.625" style="41" customWidth="1"/>
    <col min="7200" max="7424" width="9" style="41"/>
    <col min="7425" max="7425" width="3.125" style="41" customWidth="1"/>
    <col min="7426" max="7427" width="10.625" style="41" customWidth="1"/>
    <col min="7428" max="7439" width="4.625" style="41" customWidth="1"/>
    <col min="7440" max="7440" width="9" style="41"/>
    <col min="7441" max="7441" width="3.125" style="41" customWidth="1"/>
    <col min="7442" max="7443" width="10.625" style="41" customWidth="1"/>
    <col min="7444" max="7455" width="4.625" style="41" customWidth="1"/>
    <col min="7456" max="7680" width="9" style="41"/>
    <col min="7681" max="7681" width="3.125" style="41" customWidth="1"/>
    <col min="7682" max="7683" width="10.625" style="41" customWidth="1"/>
    <col min="7684" max="7695" width="4.625" style="41" customWidth="1"/>
    <col min="7696" max="7696" width="9" style="41"/>
    <col min="7697" max="7697" width="3.125" style="41" customWidth="1"/>
    <col min="7698" max="7699" width="10.625" style="41" customWidth="1"/>
    <col min="7700" max="7711" width="4.625" style="41" customWidth="1"/>
    <col min="7712" max="7936" width="9" style="41"/>
    <col min="7937" max="7937" width="3.125" style="41" customWidth="1"/>
    <col min="7938" max="7939" width="10.625" style="41" customWidth="1"/>
    <col min="7940" max="7951" width="4.625" style="41" customWidth="1"/>
    <col min="7952" max="7952" width="9" style="41"/>
    <col min="7953" max="7953" width="3.125" style="41" customWidth="1"/>
    <col min="7954" max="7955" width="10.625" style="41" customWidth="1"/>
    <col min="7956" max="7967" width="4.625" style="41" customWidth="1"/>
    <col min="7968" max="8192" width="9" style="41"/>
    <col min="8193" max="8193" width="3.125" style="41" customWidth="1"/>
    <col min="8194" max="8195" width="10.625" style="41" customWidth="1"/>
    <col min="8196" max="8207" width="4.625" style="41" customWidth="1"/>
    <col min="8208" max="8208" width="9" style="41"/>
    <col min="8209" max="8209" width="3.125" style="41" customWidth="1"/>
    <col min="8210" max="8211" width="10.625" style="41" customWidth="1"/>
    <col min="8212" max="8223" width="4.625" style="41" customWidth="1"/>
    <col min="8224" max="8448" width="9" style="41"/>
    <col min="8449" max="8449" width="3.125" style="41" customWidth="1"/>
    <col min="8450" max="8451" width="10.625" style="41" customWidth="1"/>
    <col min="8452" max="8463" width="4.625" style="41" customWidth="1"/>
    <col min="8464" max="8464" width="9" style="41"/>
    <col min="8465" max="8465" width="3.125" style="41" customWidth="1"/>
    <col min="8466" max="8467" width="10.625" style="41" customWidth="1"/>
    <col min="8468" max="8479" width="4.625" style="41" customWidth="1"/>
    <col min="8480" max="8704" width="9" style="41"/>
    <col min="8705" max="8705" width="3.125" style="41" customWidth="1"/>
    <col min="8706" max="8707" width="10.625" style="41" customWidth="1"/>
    <col min="8708" max="8719" width="4.625" style="41" customWidth="1"/>
    <col min="8720" max="8720" width="9" style="41"/>
    <col min="8721" max="8721" width="3.125" style="41" customWidth="1"/>
    <col min="8722" max="8723" width="10.625" style="41" customWidth="1"/>
    <col min="8724" max="8735" width="4.625" style="41" customWidth="1"/>
    <col min="8736" max="8960" width="9" style="41"/>
    <col min="8961" max="8961" width="3.125" style="41" customWidth="1"/>
    <col min="8962" max="8963" width="10.625" style="41" customWidth="1"/>
    <col min="8964" max="8975" width="4.625" style="41" customWidth="1"/>
    <col min="8976" max="8976" width="9" style="41"/>
    <col min="8977" max="8977" width="3.125" style="41" customWidth="1"/>
    <col min="8978" max="8979" width="10.625" style="41" customWidth="1"/>
    <col min="8980" max="8991" width="4.625" style="41" customWidth="1"/>
    <col min="8992" max="9216" width="9" style="41"/>
    <col min="9217" max="9217" width="3.125" style="41" customWidth="1"/>
    <col min="9218" max="9219" width="10.625" style="41" customWidth="1"/>
    <col min="9220" max="9231" width="4.625" style="41" customWidth="1"/>
    <col min="9232" max="9232" width="9" style="41"/>
    <col min="9233" max="9233" width="3.125" style="41" customWidth="1"/>
    <col min="9234" max="9235" width="10.625" style="41" customWidth="1"/>
    <col min="9236" max="9247" width="4.625" style="41" customWidth="1"/>
    <col min="9248" max="9472" width="9" style="41"/>
    <col min="9473" max="9473" width="3.125" style="41" customWidth="1"/>
    <col min="9474" max="9475" width="10.625" style="41" customWidth="1"/>
    <col min="9476" max="9487" width="4.625" style="41" customWidth="1"/>
    <col min="9488" max="9488" width="9" style="41"/>
    <col min="9489" max="9489" width="3.125" style="41" customWidth="1"/>
    <col min="9490" max="9491" width="10.625" style="41" customWidth="1"/>
    <col min="9492" max="9503" width="4.625" style="41" customWidth="1"/>
    <col min="9504" max="9728" width="9" style="41"/>
    <col min="9729" max="9729" width="3.125" style="41" customWidth="1"/>
    <col min="9730" max="9731" width="10.625" style="41" customWidth="1"/>
    <col min="9732" max="9743" width="4.625" style="41" customWidth="1"/>
    <col min="9744" max="9744" width="9" style="41"/>
    <col min="9745" max="9745" width="3.125" style="41" customWidth="1"/>
    <col min="9746" max="9747" width="10.625" style="41" customWidth="1"/>
    <col min="9748" max="9759" width="4.625" style="41" customWidth="1"/>
    <col min="9760" max="9984" width="9" style="41"/>
    <col min="9985" max="9985" width="3.125" style="41" customWidth="1"/>
    <col min="9986" max="9987" width="10.625" style="41" customWidth="1"/>
    <col min="9988" max="9999" width="4.625" style="41" customWidth="1"/>
    <col min="10000" max="10000" width="9" style="41"/>
    <col min="10001" max="10001" width="3.125" style="41" customWidth="1"/>
    <col min="10002" max="10003" width="10.625" style="41" customWidth="1"/>
    <col min="10004" max="10015" width="4.625" style="41" customWidth="1"/>
    <col min="10016" max="10240" width="9" style="41"/>
    <col min="10241" max="10241" width="3.125" style="41" customWidth="1"/>
    <col min="10242" max="10243" width="10.625" style="41" customWidth="1"/>
    <col min="10244" max="10255" width="4.625" style="41" customWidth="1"/>
    <col min="10256" max="10256" width="9" style="41"/>
    <col min="10257" max="10257" width="3.125" style="41" customWidth="1"/>
    <col min="10258" max="10259" width="10.625" style="41" customWidth="1"/>
    <col min="10260" max="10271" width="4.625" style="41" customWidth="1"/>
    <col min="10272" max="10496" width="9" style="41"/>
    <col min="10497" max="10497" width="3.125" style="41" customWidth="1"/>
    <col min="10498" max="10499" width="10.625" style="41" customWidth="1"/>
    <col min="10500" max="10511" width="4.625" style="41" customWidth="1"/>
    <col min="10512" max="10512" width="9" style="41"/>
    <col min="10513" max="10513" width="3.125" style="41" customWidth="1"/>
    <col min="10514" max="10515" width="10.625" style="41" customWidth="1"/>
    <col min="10516" max="10527" width="4.625" style="41" customWidth="1"/>
    <col min="10528" max="10752" width="9" style="41"/>
    <col min="10753" max="10753" width="3.125" style="41" customWidth="1"/>
    <col min="10754" max="10755" width="10.625" style="41" customWidth="1"/>
    <col min="10756" max="10767" width="4.625" style="41" customWidth="1"/>
    <col min="10768" max="10768" width="9" style="41"/>
    <col min="10769" max="10769" width="3.125" style="41" customWidth="1"/>
    <col min="10770" max="10771" width="10.625" style="41" customWidth="1"/>
    <col min="10772" max="10783" width="4.625" style="41" customWidth="1"/>
    <col min="10784" max="11008" width="9" style="41"/>
    <col min="11009" max="11009" width="3.125" style="41" customWidth="1"/>
    <col min="11010" max="11011" width="10.625" style="41" customWidth="1"/>
    <col min="11012" max="11023" width="4.625" style="41" customWidth="1"/>
    <col min="11024" max="11024" width="9" style="41"/>
    <col min="11025" max="11025" width="3.125" style="41" customWidth="1"/>
    <col min="11026" max="11027" width="10.625" style="41" customWidth="1"/>
    <col min="11028" max="11039" width="4.625" style="41" customWidth="1"/>
    <col min="11040" max="11264" width="9" style="41"/>
    <col min="11265" max="11265" width="3.125" style="41" customWidth="1"/>
    <col min="11266" max="11267" width="10.625" style="41" customWidth="1"/>
    <col min="11268" max="11279" width="4.625" style="41" customWidth="1"/>
    <col min="11280" max="11280" width="9" style="41"/>
    <col min="11281" max="11281" width="3.125" style="41" customWidth="1"/>
    <col min="11282" max="11283" width="10.625" style="41" customWidth="1"/>
    <col min="11284" max="11295" width="4.625" style="41" customWidth="1"/>
    <col min="11296" max="11520" width="9" style="41"/>
    <col min="11521" max="11521" width="3.125" style="41" customWidth="1"/>
    <col min="11522" max="11523" width="10.625" style="41" customWidth="1"/>
    <col min="11524" max="11535" width="4.625" style="41" customWidth="1"/>
    <col min="11536" max="11536" width="9" style="41"/>
    <col min="11537" max="11537" width="3.125" style="41" customWidth="1"/>
    <col min="11538" max="11539" width="10.625" style="41" customWidth="1"/>
    <col min="11540" max="11551" width="4.625" style="41" customWidth="1"/>
    <col min="11552" max="11776" width="9" style="41"/>
    <col min="11777" max="11777" width="3.125" style="41" customWidth="1"/>
    <col min="11778" max="11779" width="10.625" style="41" customWidth="1"/>
    <col min="11780" max="11791" width="4.625" style="41" customWidth="1"/>
    <col min="11792" max="11792" width="9" style="41"/>
    <col min="11793" max="11793" width="3.125" style="41" customWidth="1"/>
    <col min="11794" max="11795" width="10.625" style="41" customWidth="1"/>
    <col min="11796" max="11807" width="4.625" style="41" customWidth="1"/>
    <col min="11808" max="12032" width="9" style="41"/>
    <col min="12033" max="12033" width="3.125" style="41" customWidth="1"/>
    <col min="12034" max="12035" width="10.625" style="41" customWidth="1"/>
    <col min="12036" max="12047" width="4.625" style="41" customWidth="1"/>
    <col min="12048" max="12048" width="9" style="41"/>
    <col min="12049" max="12049" width="3.125" style="41" customWidth="1"/>
    <col min="12050" max="12051" width="10.625" style="41" customWidth="1"/>
    <col min="12052" max="12063" width="4.625" style="41" customWidth="1"/>
    <col min="12064" max="12288" width="9" style="41"/>
    <col min="12289" max="12289" width="3.125" style="41" customWidth="1"/>
    <col min="12290" max="12291" width="10.625" style="41" customWidth="1"/>
    <col min="12292" max="12303" width="4.625" style="41" customWidth="1"/>
    <col min="12304" max="12304" width="9" style="41"/>
    <col min="12305" max="12305" width="3.125" style="41" customWidth="1"/>
    <col min="12306" max="12307" width="10.625" style="41" customWidth="1"/>
    <col min="12308" max="12319" width="4.625" style="41" customWidth="1"/>
    <col min="12320" max="12544" width="9" style="41"/>
    <col min="12545" max="12545" width="3.125" style="41" customWidth="1"/>
    <col min="12546" max="12547" width="10.625" style="41" customWidth="1"/>
    <col min="12548" max="12559" width="4.625" style="41" customWidth="1"/>
    <col min="12560" max="12560" width="9" style="41"/>
    <col min="12561" max="12561" width="3.125" style="41" customWidth="1"/>
    <col min="12562" max="12563" width="10.625" style="41" customWidth="1"/>
    <col min="12564" max="12575" width="4.625" style="41" customWidth="1"/>
    <col min="12576" max="12800" width="9" style="41"/>
    <col min="12801" max="12801" width="3.125" style="41" customWidth="1"/>
    <col min="12802" max="12803" width="10.625" style="41" customWidth="1"/>
    <col min="12804" max="12815" width="4.625" style="41" customWidth="1"/>
    <col min="12816" max="12816" width="9" style="41"/>
    <col min="12817" max="12817" width="3.125" style="41" customWidth="1"/>
    <col min="12818" max="12819" width="10.625" style="41" customWidth="1"/>
    <col min="12820" max="12831" width="4.625" style="41" customWidth="1"/>
    <col min="12832" max="13056" width="9" style="41"/>
    <col min="13057" max="13057" width="3.125" style="41" customWidth="1"/>
    <col min="13058" max="13059" width="10.625" style="41" customWidth="1"/>
    <col min="13060" max="13071" width="4.625" style="41" customWidth="1"/>
    <col min="13072" max="13072" width="9" style="41"/>
    <col min="13073" max="13073" width="3.125" style="41" customWidth="1"/>
    <col min="13074" max="13075" width="10.625" style="41" customWidth="1"/>
    <col min="13076" max="13087" width="4.625" style="41" customWidth="1"/>
    <col min="13088" max="13312" width="9" style="41"/>
    <col min="13313" max="13313" width="3.125" style="41" customWidth="1"/>
    <col min="13314" max="13315" width="10.625" style="41" customWidth="1"/>
    <col min="13316" max="13327" width="4.625" style="41" customWidth="1"/>
    <col min="13328" max="13328" width="9" style="41"/>
    <col min="13329" max="13329" width="3.125" style="41" customWidth="1"/>
    <col min="13330" max="13331" width="10.625" style="41" customWidth="1"/>
    <col min="13332" max="13343" width="4.625" style="41" customWidth="1"/>
    <col min="13344" max="13568" width="9" style="41"/>
    <col min="13569" max="13569" width="3.125" style="41" customWidth="1"/>
    <col min="13570" max="13571" width="10.625" style="41" customWidth="1"/>
    <col min="13572" max="13583" width="4.625" style="41" customWidth="1"/>
    <col min="13584" max="13584" width="9" style="41"/>
    <col min="13585" max="13585" width="3.125" style="41" customWidth="1"/>
    <col min="13586" max="13587" width="10.625" style="41" customWidth="1"/>
    <col min="13588" max="13599" width="4.625" style="41" customWidth="1"/>
    <col min="13600" max="13824" width="9" style="41"/>
    <col min="13825" max="13825" width="3.125" style="41" customWidth="1"/>
    <col min="13826" max="13827" width="10.625" style="41" customWidth="1"/>
    <col min="13828" max="13839" width="4.625" style="41" customWidth="1"/>
    <col min="13840" max="13840" width="9" style="41"/>
    <col min="13841" max="13841" width="3.125" style="41" customWidth="1"/>
    <col min="13842" max="13843" width="10.625" style="41" customWidth="1"/>
    <col min="13844" max="13855" width="4.625" style="41" customWidth="1"/>
    <col min="13856" max="14080" width="9" style="41"/>
    <col min="14081" max="14081" width="3.125" style="41" customWidth="1"/>
    <col min="14082" max="14083" width="10.625" style="41" customWidth="1"/>
    <col min="14084" max="14095" width="4.625" style="41" customWidth="1"/>
    <col min="14096" max="14096" width="9" style="41"/>
    <col min="14097" max="14097" width="3.125" style="41" customWidth="1"/>
    <col min="14098" max="14099" width="10.625" style="41" customWidth="1"/>
    <col min="14100" max="14111" width="4.625" style="41" customWidth="1"/>
    <col min="14112" max="14336" width="9" style="41"/>
    <col min="14337" max="14337" width="3.125" style="41" customWidth="1"/>
    <col min="14338" max="14339" width="10.625" style="41" customWidth="1"/>
    <col min="14340" max="14351" width="4.625" style="41" customWidth="1"/>
    <col min="14352" max="14352" width="9" style="41"/>
    <col min="14353" max="14353" width="3.125" style="41" customWidth="1"/>
    <col min="14354" max="14355" width="10.625" style="41" customWidth="1"/>
    <col min="14356" max="14367" width="4.625" style="41" customWidth="1"/>
    <col min="14368" max="14592" width="9" style="41"/>
    <col min="14593" max="14593" width="3.125" style="41" customWidth="1"/>
    <col min="14594" max="14595" width="10.625" style="41" customWidth="1"/>
    <col min="14596" max="14607" width="4.625" style="41" customWidth="1"/>
    <col min="14608" max="14608" width="9" style="41"/>
    <col min="14609" max="14609" width="3.125" style="41" customWidth="1"/>
    <col min="14610" max="14611" width="10.625" style="41" customWidth="1"/>
    <col min="14612" max="14623" width="4.625" style="41" customWidth="1"/>
    <col min="14624" max="14848" width="9" style="41"/>
    <col min="14849" max="14849" width="3.125" style="41" customWidth="1"/>
    <col min="14850" max="14851" width="10.625" style="41" customWidth="1"/>
    <col min="14852" max="14863" width="4.625" style="41" customWidth="1"/>
    <col min="14864" max="14864" width="9" style="41"/>
    <col min="14865" max="14865" width="3.125" style="41" customWidth="1"/>
    <col min="14866" max="14867" width="10.625" style="41" customWidth="1"/>
    <col min="14868" max="14879" width="4.625" style="41" customWidth="1"/>
    <col min="14880" max="15104" width="9" style="41"/>
    <col min="15105" max="15105" width="3.125" style="41" customWidth="1"/>
    <col min="15106" max="15107" width="10.625" style="41" customWidth="1"/>
    <col min="15108" max="15119" width="4.625" style="41" customWidth="1"/>
    <col min="15120" max="15120" width="9" style="41"/>
    <col min="15121" max="15121" width="3.125" style="41" customWidth="1"/>
    <col min="15122" max="15123" width="10.625" style="41" customWidth="1"/>
    <col min="15124" max="15135" width="4.625" style="41" customWidth="1"/>
    <col min="15136" max="15360" width="9" style="41"/>
    <col min="15361" max="15361" width="3.125" style="41" customWidth="1"/>
    <col min="15362" max="15363" width="10.625" style="41" customWidth="1"/>
    <col min="15364" max="15375" width="4.625" style="41" customWidth="1"/>
    <col min="15376" max="15376" width="9" style="41"/>
    <col min="15377" max="15377" width="3.125" style="41" customWidth="1"/>
    <col min="15378" max="15379" width="10.625" style="41" customWidth="1"/>
    <col min="15380" max="15391" width="4.625" style="41" customWidth="1"/>
    <col min="15392" max="15616" width="9" style="41"/>
    <col min="15617" max="15617" width="3.125" style="41" customWidth="1"/>
    <col min="15618" max="15619" width="10.625" style="41" customWidth="1"/>
    <col min="15620" max="15631" width="4.625" style="41" customWidth="1"/>
    <col min="15632" max="15632" width="9" style="41"/>
    <col min="15633" max="15633" width="3.125" style="41" customWidth="1"/>
    <col min="15634" max="15635" width="10.625" style="41" customWidth="1"/>
    <col min="15636" max="15647" width="4.625" style="41" customWidth="1"/>
    <col min="15648" max="15872" width="9" style="41"/>
    <col min="15873" max="15873" width="3.125" style="41" customWidth="1"/>
    <col min="15874" max="15875" width="10.625" style="41" customWidth="1"/>
    <col min="15876" max="15887" width="4.625" style="41" customWidth="1"/>
    <col min="15888" max="15888" width="9" style="41"/>
    <col min="15889" max="15889" width="3.125" style="41" customWidth="1"/>
    <col min="15890" max="15891" width="10.625" style="41" customWidth="1"/>
    <col min="15892" max="15903" width="4.625" style="41" customWidth="1"/>
    <col min="15904" max="16128" width="9" style="41"/>
    <col min="16129" max="16129" width="3.125" style="41" customWidth="1"/>
    <col min="16130" max="16131" width="10.625" style="41" customWidth="1"/>
    <col min="16132" max="16143" width="4.625" style="41" customWidth="1"/>
    <col min="16144" max="16144" width="9" style="41"/>
    <col min="16145" max="16145" width="3.125" style="41" customWidth="1"/>
    <col min="16146" max="16147" width="10.625" style="41" customWidth="1"/>
    <col min="16148" max="16159" width="4.625" style="41" customWidth="1"/>
    <col min="16160" max="16384" width="9" style="41"/>
  </cols>
  <sheetData>
    <row r="1" spans="1:31">
      <c r="B1" s="150" t="str">
        <f>設定・名表!B6&amp;設定・名表!C6&amp;設定・名表!B7&amp;設定・名表!C7</f>
        <v>1年A組</v>
      </c>
      <c r="L1" s="188" t="str">
        <f>設定・名表!B11&amp;"　"&amp;設定・名表!C11</f>
        <v>担任　佐藤　二郎</v>
      </c>
      <c r="M1" s="188"/>
      <c r="N1" s="188"/>
      <c r="R1" s="41" t="str">
        <f>設定・名表!B6&amp;設定・名表!C6&amp;設定・名表!B7&amp;設定・名表!C7</f>
        <v>1年A組</v>
      </c>
      <c r="AB1" s="189" t="str">
        <f>設定・名表!B11&amp;"　"&amp;設定・名表!C11</f>
        <v>担任　佐藤　二郎</v>
      </c>
      <c r="AC1" s="189"/>
      <c r="AD1" s="189"/>
    </row>
    <row r="2" spans="1:31" ht="68.25" customHeight="1">
      <c r="A2" s="151" t="s">
        <v>105</v>
      </c>
      <c r="B2" s="43" t="s">
        <v>13</v>
      </c>
      <c r="C2" s="44" t="s">
        <v>14</v>
      </c>
      <c r="D2" s="45"/>
      <c r="E2" s="46"/>
      <c r="F2" s="46"/>
      <c r="G2" s="46"/>
      <c r="H2" s="47"/>
      <c r="I2" s="48"/>
      <c r="J2" s="45"/>
      <c r="K2" s="46"/>
      <c r="L2" s="46"/>
      <c r="M2" s="47"/>
      <c r="N2" s="48"/>
      <c r="O2" s="49"/>
      <c r="Q2" s="151" t="s">
        <v>105</v>
      </c>
      <c r="R2" s="43" t="s">
        <v>13</v>
      </c>
      <c r="S2" s="44" t="s">
        <v>43</v>
      </c>
      <c r="T2" s="45"/>
      <c r="U2" s="46"/>
      <c r="V2" s="46"/>
      <c r="W2" s="46"/>
      <c r="X2" s="47"/>
      <c r="Y2" s="48"/>
      <c r="Z2" s="45"/>
      <c r="AA2" s="46"/>
      <c r="AB2" s="46"/>
      <c r="AC2" s="47"/>
      <c r="AD2" s="48"/>
      <c r="AE2" s="49"/>
    </row>
    <row r="3" spans="1:31" ht="15.95" customHeight="1">
      <c r="A3" s="50">
        <f>IF(設定・名表!D6="","",設定・名表!D6)</f>
        <v>1</v>
      </c>
      <c r="B3" s="51" t="str">
        <f>IF(A3="","",IF(VLOOKUP(A3,名表,3,FALSE)="","",VLOOKUP(A3,名表,3,FALSE)))&amp;" "&amp;IF(A3="","",IF(VLOOKUP(A3,名表,4,FALSE)="","",VLOOKUP(A3,名表,4,FALSE)))</f>
        <v>佐藤 太郎</v>
      </c>
      <c r="C3" s="52" t="str">
        <f>IF(A3="","",IF(VLOOKUP(A3,名表,6,FALSE)="","",VLOOKUP(A3,名表,6,FALSE)))&amp;" "&amp;IF(A3="","",IF(VLOOKUP(A3,名表,7,FALSE)="","",VLOOKUP(A3,名表,7,FALSE)))</f>
        <v>さとう たろう</v>
      </c>
      <c r="D3" s="53"/>
      <c r="E3" s="54"/>
      <c r="F3" s="54"/>
      <c r="G3" s="54"/>
      <c r="H3" s="55"/>
      <c r="I3" s="56"/>
      <c r="J3" s="53"/>
      <c r="K3" s="54"/>
      <c r="L3" s="54"/>
      <c r="M3" s="55"/>
      <c r="N3" s="56"/>
      <c r="O3" s="57"/>
      <c r="Q3" s="50">
        <f t="shared" ref="Q3:S42" si="0">IF(A3="","",A3)</f>
        <v>1</v>
      </c>
      <c r="R3" s="51" t="str">
        <f t="shared" si="0"/>
        <v>佐藤 太郎</v>
      </c>
      <c r="S3" s="52" t="str">
        <f t="shared" si="0"/>
        <v>さとう たろう</v>
      </c>
      <c r="T3" s="53"/>
      <c r="U3" s="54"/>
      <c r="V3" s="54"/>
      <c r="W3" s="54"/>
      <c r="X3" s="55"/>
      <c r="Y3" s="56"/>
      <c r="Z3" s="53"/>
      <c r="AA3" s="54"/>
      <c r="AB3" s="54"/>
      <c r="AC3" s="55"/>
      <c r="AD3" s="56"/>
      <c r="AE3" s="57"/>
    </row>
    <row r="4" spans="1:31" ht="15.95" customHeight="1">
      <c r="A4" s="58">
        <f>IF(設定・名表!D7="","",設定・名表!D7)</f>
        <v>2</v>
      </c>
      <c r="B4" s="59" t="str">
        <f t="shared" ref="B4:B44" si="1">IF(A4="","",IF(VLOOKUP(A4,名表,3,FALSE)="","",VLOOKUP(A4,名表,3,FALSE)))&amp;" "&amp;IF(A4="","",IF(VLOOKUP(A4,名表,4,FALSE)="","",VLOOKUP(A4,名表,4,FALSE)))</f>
        <v>伊藤 次郎</v>
      </c>
      <c r="C4" s="60" t="str">
        <f t="shared" ref="C4:C44" si="2">IF(A4="","",IF(VLOOKUP(A4,名表,6,FALSE)="","",VLOOKUP(A4,名表,6,FALSE)))&amp;" "&amp;IF(A4="","",IF(VLOOKUP(A4,名表,7,FALSE)="","",VLOOKUP(A4,名表,7,FALSE)))</f>
        <v>いとう じろう</v>
      </c>
      <c r="D4" s="61"/>
      <c r="E4" s="62"/>
      <c r="F4" s="62"/>
      <c r="G4" s="62"/>
      <c r="H4" s="63"/>
      <c r="I4" s="64"/>
      <c r="J4" s="61"/>
      <c r="K4" s="62"/>
      <c r="L4" s="62"/>
      <c r="M4" s="63"/>
      <c r="N4" s="64"/>
      <c r="O4" s="65"/>
      <c r="Q4" s="58">
        <f t="shared" si="0"/>
        <v>2</v>
      </c>
      <c r="R4" s="59" t="str">
        <f t="shared" si="0"/>
        <v>伊藤 次郎</v>
      </c>
      <c r="S4" s="60" t="str">
        <f t="shared" si="0"/>
        <v>いとう じろう</v>
      </c>
      <c r="T4" s="61"/>
      <c r="U4" s="62"/>
      <c r="V4" s="62"/>
      <c r="W4" s="62"/>
      <c r="X4" s="63"/>
      <c r="Y4" s="64"/>
      <c r="Z4" s="61"/>
      <c r="AA4" s="62"/>
      <c r="AB4" s="62"/>
      <c r="AC4" s="63"/>
      <c r="AD4" s="64"/>
      <c r="AE4" s="65"/>
    </row>
    <row r="5" spans="1:31" ht="15.95" customHeight="1">
      <c r="A5" s="58">
        <f>IF(設定・名表!D8="","",設定・名表!D8)</f>
        <v>3</v>
      </c>
      <c r="B5" s="59" t="str">
        <f t="shared" si="1"/>
        <v>山田 三郎</v>
      </c>
      <c r="C5" s="60" t="str">
        <f t="shared" si="2"/>
        <v>やまだ さぶろう</v>
      </c>
      <c r="D5" s="61"/>
      <c r="E5" s="62"/>
      <c r="F5" s="62"/>
      <c r="G5" s="62"/>
      <c r="H5" s="63"/>
      <c r="I5" s="64"/>
      <c r="J5" s="61"/>
      <c r="K5" s="62"/>
      <c r="L5" s="62"/>
      <c r="M5" s="63"/>
      <c r="N5" s="64"/>
      <c r="O5" s="65"/>
      <c r="Q5" s="58">
        <f t="shared" si="0"/>
        <v>3</v>
      </c>
      <c r="R5" s="59" t="str">
        <f t="shared" si="0"/>
        <v>山田 三郎</v>
      </c>
      <c r="S5" s="60" t="str">
        <f t="shared" si="0"/>
        <v>やまだ さぶろう</v>
      </c>
      <c r="T5" s="61"/>
      <c r="U5" s="62"/>
      <c r="V5" s="62"/>
      <c r="W5" s="62"/>
      <c r="X5" s="63"/>
      <c r="Y5" s="64"/>
      <c r="Z5" s="61"/>
      <c r="AA5" s="62"/>
      <c r="AB5" s="62"/>
      <c r="AC5" s="63"/>
      <c r="AD5" s="64"/>
      <c r="AE5" s="65"/>
    </row>
    <row r="6" spans="1:31" ht="15.95" customHeight="1">
      <c r="A6" s="58">
        <f>IF(設定・名表!D9="","",設定・名表!D9)</f>
        <v>4</v>
      </c>
      <c r="B6" s="59" t="str">
        <f t="shared" si="1"/>
        <v>木下 一郎</v>
      </c>
      <c r="C6" s="60" t="str">
        <f t="shared" si="2"/>
        <v>きのした いちろう</v>
      </c>
      <c r="D6" s="61"/>
      <c r="E6" s="62"/>
      <c r="F6" s="62"/>
      <c r="G6" s="62"/>
      <c r="H6" s="63"/>
      <c r="I6" s="64"/>
      <c r="J6" s="61"/>
      <c r="K6" s="62"/>
      <c r="L6" s="62"/>
      <c r="M6" s="63"/>
      <c r="N6" s="64"/>
      <c r="O6" s="65"/>
      <c r="Q6" s="58">
        <f t="shared" si="0"/>
        <v>4</v>
      </c>
      <c r="R6" s="59" t="str">
        <f t="shared" si="0"/>
        <v>木下 一郎</v>
      </c>
      <c r="S6" s="60" t="str">
        <f t="shared" si="0"/>
        <v>きのした いちろう</v>
      </c>
      <c r="T6" s="61"/>
      <c r="U6" s="62"/>
      <c r="V6" s="62"/>
      <c r="W6" s="62"/>
      <c r="X6" s="63"/>
      <c r="Y6" s="64"/>
      <c r="Z6" s="61"/>
      <c r="AA6" s="62"/>
      <c r="AB6" s="62"/>
      <c r="AC6" s="63"/>
      <c r="AD6" s="64"/>
      <c r="AE6" s="65"/>
    </row>
    <row r="7" spans="1:31" ht="15.95" customHeight="1">
      <c r="A7" s="66">
        <f>IF(設定・名表!D10="","",設定・名表!D10)</f>
        <v>5</v>
      </c>
      <c r="B7" s="67" t="str">
        <f t="shared" si="1"/>
        <v>佐野 武</v>
      </c>
      <c r="C7" s="68" t="str">
        <f t="shared" si="2"/>
        <v>さの たけし</v>
      </c>
      <c r="D7" s="69"/>
      <c r="E7" s="70"/>
      <c r="F7" s="70"/>
      <c r="G7" s="70"/>
      <c r="H7" s="71"/>
      <c r="I7" s="72"/>
      <c r="J7" s="69"/>
      <c r="K7" s="70"/>
      <c r="L7" s="70"/>
      <c r="M7" s="71"/>
      <c r="N7" s="72"/>
      <c r="O7" s="73"/>
      <c r="Q7" s="66">
        <f t="shared" si="0"/>
        <v>5</v>
      </c>
      <c r="R7" s="67" t="str">
        <f t="shared" si="0"/>
        <v>佐野 武</v>
      </c>
      <c r="S7" s="68" t="str">
        <f t="shared" si="0"/>
        <v>さの たけし</v>
      </c>
      <c r="T7" s="69"/>
      <c r="U7" s="70"/>
      <c r="V7" s="70"/>
      <c r="W7" s="70"/>
      <c r="X7" s="71"/>
      <c r="Y7" s="72"/>
      <c r="Z7" s="69"/>
      <c r="AA7" s="70"/>
      <c r="AB7" s="70"/>
      <c r="AC7" s="71"/>
      <c r="AD7" s="72"/>
      <c r="AE7" s="73"/>
    </row>
    <row r="8" spans="1:31" ht="15.95" customHeight="1">
      <c r="A8" s="50" t="str">
        <f>IF(設定・名表!D11="","",設定・名表!D11)</f>
        <v/>
      </c>
      <c r="B8" s="51" t="str">
        <f t="shared" si="1"/>
        <v xml:space="preserve"> </v>
      </c>
      <c r="C8" s="52" t="str">
        <f t="shared" si="2"/>
        <v xml:space="preserve"> </v>
      </c>
      <c r="D8" s="53"/>
      <c r="E8" s="54"/>
      <c r="F8" s="54"/>
      <c r="G8" s="54"/>
      <c r="H8" s="55"/>
      <c r="I8" s="56"/>
      <c r="J8" s="53"/>
      <c r="K8" s="54"/>
      <c r="L8" s="54"/>
      <c r="M8" s="55"/>
      <c r="N8" s="56"/>
      <c r="O8" s="57"/>
      <c r="Q8" s="50" t="str">
        <f t="shared" si="0"/>
        <v/>
      </c>
      <c r="R8" s="51" t="str">
        <f t="shared" si="0"/>
        <v xml:space="preserve"> </v>
      </c>
      <c r="S8" s="52" t="str">
        <f t="shared" si="0"/>
        <v xml:space="preserve"> </v>
      </c>
      <c r="T8" s="53"/>
      <c r="U8" s="54"/>
      <c r="V8" s="54"/>
      <c r="W8" s="54"/>
      <c r="X8" s="55"/>
      <c r="Y8" s="56"/>
      <c r="Z8" s="53"/>
      <c r="AA8" s="54"/>
      <c r="AB8" s="54"/>
      <c r="AC8" s="55"/>
      <c r="AD8" s="56"/>
      <c r="AE8" s="57"/>
    </row>
    <row r="9" spans="1:31" ht="15.95" customHeight="1">
      <c r="A9" s="58" t="str">
        <f>IF(設定・名表!D12="","",設定・名表!D12)</f>
        <v/>
      </c>
      <c r="B9" s="59" t="str">
        <f t="shared" si="1"/>
        <v xml:space="preserve"> </v>
      </c>
      <c r="C9" s="60" t="str">
        <f t="shared" si="2"/>
        <v xml:space="preserve"> </v>
      </c>
      <c r="D9" s="61"/>
      <c r="E9" s="62"/>
      <c r="F9" s="62"/>
      <c r="G9" s="62"/>
      <c r="H9" s="63"/>
      <c r="I9" s="64"/>
      <c r="J9" s="61"/>
      <c r="K9" s="62"/>
      <c r="L9" s="62"/>
      <c r="M9" s="63"/>
      <c r="N9" s="64"/>
      <c r="O9" s="65"/>
      <c r="Q9" s="58" t="str">
        <f t="shared" si="0"/>
        <v/>
      </c>
      <c r="R9" s="59" t="str">
        <f t="shared" si="0"/>
        <v xml:space="preserve"> </v>
      </c>
      <c r="S9" s="60" t="str">
        <f t="shared" si="0"/>
        <v xml:space="preserve"> </v>
      </c>
      <c r="T9" s="61"/>
      <c r="U9" s="62"/>
      <c r="V9" s="62"/>
      <c r="W9" s="62"/>
      <c r="X9" s="63"/>
      <c r="Y9" s="64"/>
      <c r="Z9" s="61"/>
      <c r="AA9" s="62"/>
      <c r="AB9" s="62"/>
      <c r="AC9" s="63"/>
      <c r="AD9" s="64"/>
      <c r="AE9" s="65"/>
    </row>
    <row r="10" spans="1:31" ht="15.95" customHeight="1">
      <c r="A10" s="58">
        <f>IF(設定・名表!D13="","",設定・名表!D13)</f>
        <v>31</v>
      </c>
      <c r="B10" s="59" t="str">
        <f t="shared" si="1"/>
        <v>阿部 明子</v>
      </c>
      <c r="C10" s="60" t="str">
        <f t="shared" si="2"/>
        <v>あべ あきこ</v>
      </c>
      <c r="D10" s="61"/>
      <c r="E10" s="62"/>
      <c r="F10" s="62"/>
      <c r="G10" s="62"/>
      <c r="H10" s="63"/>
      <c r="I10" s="64"/>
      <c r="J10" s="61"/>
      <c r="K10" s="62"/>
      <c r="L10" s="62"/>
      <c r="M10" s="63"/>
      <c r="N10" s="64"/>
      <c r="O10" s="65"/>
      <c r="Q10" s="58">
        <f t="shared" si="0"/>
        <v>31</v>
      </c>
      <c r="R10" s="59" t="str">
        <f t="shared" si="0"/>
        <v>阿部 明子</v>
      </c>
      <c r="S10" s="60" t="str">
        <f t="shared" si="0"/>
        <v>あべ あきこ</v>
      </c>
      <c r="T10" s="61"/>
      <c r="U10" s="62"/>
      <c r="V10" s="62"/>
      <c r="W10" s="62"/>
      <c r="X10" s="63"/>
      <c r="Y10" s="64"/>
      <c r="Z10" s="61"/>
      <c r="AA10" s="62"/>
      <c r="AB10" s="62"/>
      <c r="AC10" s="63"/>
      <c r="AD10" s="64"/>
      <c r="AE10" s="65"/>
    </row>
    <row r="11" spans="1:31" ht="15.95" customHeight="1">
      <c r="A11" s="58">
        <f>IF(設定・名表!D14="","",設定・名表!D14)</f>
        <v>32</v>
      </c>
      <c r="B11" s="59" t="str">
        <f t="shared" si="1"/>
        <v>市川 美子</v>
      </c>
      <c r="C11" s="60" t="str">
        <f t="shared" si="2"/>
        <v>いちかわ よしこ</v>
      </c>
      <c r="D11" s="61"/>
      <c r="E11" s="62"/>
      <c r="F11" s="62"/>
      <c r="G11" s="62"/>
      <c r="H11" s="63"/>
      <c r="I11" s="64"/>
      <c r="J11" s="61"/>
      <c r="K11" s="62"/>
      <c r="L11" s="62"/>
      <c r="M11" s="63"/>
      <c r="N11" s="64"/>
      <c r="O11" s="65"/>
      <c r="Q11" s="58">
        <f t="shared" si="0"/>
        <v>32</v>
      </c>
      <c r="R11" s="59" t="str">
        <f t="shared" si="0"/>
        <v>市川 美子</v>
      </c>
      <c r="S11" s="60" t="str">
        <f t="shared" si="0"/>
        <v>いちかわ よしこ</v>
      </c>
      <c r="T11" s="61"/>
      <c r="U11" s="62"/>
      <c r="V11" s="62"/>
      <c r="W11" s="62"/>
      <c r="X11" s="63"/>
      <c r="Y11" s="64"/>
      <c r="Z11" s="61"/>
      <c r="AA11" s="62"/>
      <c r="AB11" s="62"/>
      <c r="AC11" s="63"/>
      <c r="AD11" s="64"/>
      <c r="AE11" s="65"/>
    </row>
    <row r="12" spans="1:31" ht="15.95" customHeight="1">
      <c r="A12" s="66">
        <f>IF(設定・名表!D15="","",設定・名表!D15)</f>
        <v>33</v>
      </c>
      <c r="B12" s="67" t="str">
        <f t="shared" si="1"/>
        <v>高橋 桜</v>
      </c>
      <c r="C12" s="68" t="str">
        <f t="shared" si="2"/>
        <v>たかはし さくら</v>
      </c>
      <c r="D12" s="69"/>
      <c r="E12" s="70"/>
      <c r="F12" s="70"/>
      <c r="G12" s="70"/>
      <c r="H12" s="71"/>
      <c r="I12" s="72"/>
      <c r="J12" s="69"/>
      <c r="K12" s="70"/>
      <c r="L12" s="70"/>
      <c r="M12" s="71"/>
      <c r="N12" s="72"/>
      <c r="O12" s="73"/>
      <c r="Q12" s="66">
        <f t="shared" si="0"/>
        <v>33</v>
      </c>
      <c r="R12" s="67" t="str">
        <f t="shared" si="0"/>
        <v>高橋 桜</v>
      </c>
      <c r="S12" s="68" t="str">
        <f t="shared" si="0"/>
        <v>たかはし さくら</v>
      </c>
      <c r="T12" s="69"/>
      <c r="U12" s="70"/>
      <c r="V12" s="70"/>
      <c r="W12" s="70"/>
      <c r="X12" s="71"/>
      <c r="Y12" s="72"/>
      <c r="Z12" s="69"/>
      <c r="AA12" s="70"/>
      <c r="AB12" s="70"/>
      <c r="AC12" s="71"/>
      <c r="AD12" s="72"/>
      <c r="AE12" s="73"/>
    </row>
    <row r="13" spans="1:31" ht="15.95" customHeight="1">
      <c r="A13" s="50">
        <f>IF(設定・名表!D16="","",設定・名表!D16)</f>
        <v>34</v>
      </c>
      <c r="B13" s="51" t="str">
        <f t="shared" si="1"/>
        <v>山根 恵子</v>
      </c>
      <c r="C13" s="52" t="str">
        <f t="shared" si="2"/>
        <v>やまね けいこ</v>
      </c>
      <c r="D13" s="53"/>
      <c r="E13" s="54"/>
      <c r="F13" s="54"/>
      <c r="G13" s="54"/>
      <c r="H13" s="55"/>
      <c r="I13" s="56"/>
      <c r="J13" s="53"/>
      <c r="K13" s="54"/>
      <c r="L13" s="54"/>
      <c r="M13" s="55"/>
      <c r="N13" s="56"/>
      <c r="O13" s="57"/>
      <c r="Q13" s="50">
        <f t="shared" si="0"/>
        <v>34</v>
      </c>
      <c r="R13" s="51" t="str">
        <f t="shared" si="0"/>
        <v>山根 恵子</v>
      </c>
      <c r="S13" s="52" t="str">
        <f t="shared" si="0"/>
        <v>やまね けいこ</v>
      </c>
      <c r="T13" s="53"/>
      <c r="U13" s="54"/>
      <c r="V13" s="54"/>
      <c r="W13" s="54"/>
      <c r="X13" s="55"/>
      <c r="Y13" s="56"/>
      <c r="Z13" s="53"/>
      <c r="AA13" s="54"/>
      <c r="AB13" s="54"/>
      <c r="AC13" s="55"/>
      <c r="AD13" s="56"/>
      <c r="AE13" s="57"/>
    </row>
    <row r="14" spans="1:31" ht="15.95" customHeight="1">
      <c r="A14" s="58">
        <f>IF(設定・名表!D17="","",設定・名表!D17)</f>
        <v>35</v>
      </c>
      <c r="B14" s="59" t="str">
        <f t="shared" si="1"/>
        <v>山下 理子</v>
      </c>
      <c r="C14" s="60" t="str">
        <f t="shared" si="2"/>
        <v>やました りこ</v>
      </c>
      <c r="D14" s="61"/>
      <c r="E14" s="62"/>
      <c r="F14" s="62"/>
      <c r="G14" s="62"/>
      <c r="H14" s="63"/>
      <c r="I14" s="64"/>
      <c r="J14" s="61"/>
      <c r="K14" s="62"/>
      <c r="L14" s="62"/>
      <c r="M14" s="63"/>
      <c r="N14" s="64"/>
      <c r="O14" s="65"/>
      <c r="Q14" s="58">
        <f t="shared" si="0"/>
        <v>35</v>
      </c>
      <c r="R14" s="59" t="str">
        <f t="shared" si="0"/>
        <v>山下 理子</v>
      </c>
      <c r="S14" s="60" t="str">
        <f t="shared" si="0"/>
        <v>やました りこ</v>
      </c>
      <c r="T14" s="61"/>
      <c r="U14" s="62"/>
      <c r="V14" s="62"/>
      <c r="W14" s="62"/>
      <c r="X14" s="63"/>
      <c r="Y14" s="64"/>
      <c r="Z14" s="61"/>
      <c r="AA14" s="62"/>
      <c r="AB14" s="62"/>
      <c r="AC14" s="63"/>
      <c r="AD14" s="64"/>
      <c r="AE14" s="65"/>
    </row>
    <row r="15" spans="1:31" ht="15.95" customHeight="1">
      <c r="A15" s="58" t="str">
        <f>IF(設定・名表!D18="","",設定・名表!D18)</f>
        <v/>
      </c>
      <c r="B15" s="59" t="str">
        <f t="shared" si="1"/>
        <v xml:space="preserve"> </v>
      </c>
      <c r="C15" s="60" t="str">
        <f t="shared" si="2"/>
        <v xml:space="preserve"> </v>
      </c>
      <c r="D15" s="61"/>
      <c r="E15" s="62"/>
      <c r="F15" s="62"/>
      <c r="G15" s="62"/>
      <c r="H15" s="63"/>
      <c r="I15" s="64"/>
      <c r="J15" s="61"/>
      <c r="K15" s="62"/>
      <c r="L15" s="62"/>
      <c r="M15" s="63"/>
      <c r="N15" s="64"/>
      <c r="O15" s="65"/>
      <c r="Q15" s="58" t="str">
        <f t="shared" si="0"/>
        <v/>
      </c>
      <c r="R15" s="59" t="str">
        <f t="shared" si="0"/>
        <v xml:space="preserve"> </v>
      </c>
      <c r="S15" s="60" t="str">
        <f t="shared" si="0"/>
        <v xml:space="preserve"> </v>
      </c>
      <c r="T15" s="61"/>
      <c r="U15" s="62"/>
      <c r="V15" s="62"/>
      <c r="W15" s="62"/>
      <c r="X15" s="63"/>
      <c r="Y15" s="64"/>
      <c r="Z15" s="61"/>
      <c r="AA15" s="62"/>
      <c r="AB15" s="62"/>
      <c r="AC15" s="63"/>
      <c r="AD15" s="64"/>
      <c r="AE15" s="65"/>
    </row>
    <row r="16" spans="1:31" ht="15.95" customHeight="1">
      <c r="A16" s="58" t="str">
        <f>IF(設定・名表!D19="","",設定・名表!D19)</f>
        <v/>
      </c>
      <c r="B16" s="59" t="str">
        <f t="shared" si="1"/>
        <v xml:space="preserve"> </v>
      </c>
      <c r="C16" s="60" t="str">
        <f t="shared" si="2"/>
        <v xml:space="preserve"> </v>
      </c>
      <c r="D16" s="61"/>
      <c r="E16" s="62"/>
      <c r="F16" s="62"/>
      <c r="G16" s="62"/>
      <c r="H16" s="63"/>
      <c r="I16" s="64"/>
      <c r="J16" s="61"/>
      <c r="K16" s="62"/>
      <c r="L16" s="62"/>
      <c r="M16" s="63"/>
      <c r="N16" s="64"/>
      <c r="O16" s="65"/>
      <c r="Q16" s="58" t="str">
        <f t="shared" si="0"/>
        <v/>
      </c>
      <c r="R16" s="59" t="str">
        <f t="shared" si="0"/>
        <v xml:space="preserve"> </v>
      </c>
      <c r="S16" s="60" t="str">
        <f t="shared" si="0"/>
        <v xml:space="preserve"> </v>
      </c>
      <c r="T16" s="61"/>
      <c r="U16" s="62"/>
      <c r="V16" s="62"/>
      <c r="W16" s="62"/>
      <c r="X16" s="63"/>
      <c r="Y16" s="64"/>
      <c r="Z16" s="61"/>
      <c r="AA16" s="62"/>
      <c r="AB16" s="62"/>
      <c r="AC16" s="63"/>
      <c r="AD16" s="64"/>
      <c r="AE16" s="65"/>
    </row>
    <row r="17" spans="1:31" ht="15.95" customHeight="1">
      <c r="A17" s="66" t="str">
        <f>IF(設定・名表!D20="","",設定・名表!D20)</f>
        <v/>
      </c>
      <c r="B17" s="67" t="str">
        <f t="shared" si="1"/>
        <v xml:space="preserve"> </v>
      </c>
      <c r="C17" s="68" t="str">
        <f t="shared" si="2"/>
        <v xml:space="preserve"> </v>
      </c>
      <c r="D17" s="69"/>
      <c r="E17" s="70"/>
      <c r="F17" s="70"/>
      <c r="G17" s="70"/>
      <c r="H17" s="71"/>
      <c r="I17" s="72"/>
      <c r="J17" s="69"/>
      <c r="K17" s="70"/>
      <c r="L17" s="70"/>
      <c r="M17" s="71"/>
      <c r="N17" s="72"/>
      <c r="O17" s="73"/>
      <c r="Q17" s="66" t="str">
        <f t="shared" si="0"/>
        <v/>
      </c>
      <c r="R17" s="67" t="str">
        <f t="shared" si="0"/>
        <v xml:space="preserve"> </v>
      </c>
      <c r="S17" s="68" t="str">
        <f t="shared" si="0"/>
        <v xml:space="preserve"> </v>
      </c>
      <c r="T17" s="69"/>
      <c r="U17" s="70"/>
      <c r="V17" s="70"/>
      <c r="W17" s="70"/>
      <c r="X17" s="71"/>
      <c r="Y17" s="72"/>
      <c r="Z17" s="69"/>
      <c r="AA17" s="70"/>
      <c r="AB17" s="70"/>
      <c r="AC17" s="71"/>
      <c r="AD17" s="72"/>
      <c r="AE17" s="73"/>
    </row>
    <row r="18" spans="1:31" ht="15.95" customHeight="1">
      <c r="A18" s="50" t="str">
        <f>IF(設定・名表!D21="","",設定・名表!D21)</f>
        <v/>
      </c>
      <c r="B18" s="51" t="str">
        <f t="shared" si="1"/>
        <v xml:space="preserve"> </v>
      </c>
      <c r="C18" s="52" t="str">
        <f t="shared" si="2"/>
        <v xml:space="preserve"> </v>
      </c>
      <c r="D18" s="53"/>
      <c r="E18" s="54"/>
      <c r="F18" s="54"/>
      <c r="G18" s="54"/>
      <c r="H18" s="55"/>
      <c r="I18" s="56"/>
      <c r="J18" s="53"/>
      <c r="K18" s="54"/>
      <c r="L18" s="54"/>
      <c r="M18" s="55"/>
      <c r="N18" s="56"/>
      <c r="O18" s="57"/>
      <c r="Q18" s="50" t="str">
        <f t="shared" si="0"/>
        <v/>
      </c>
      <c r="R18" s="51" t="str">
        <f t="shared" si="0"/>
        <v xml:space="preserve"> </v>
      </c>
      <c r="S18" s="52" t="str">
        <f t="shared" si="0"/>
        <v xml:space="preserve"> </v>
      </c>
      <c r="T18" s="53"/>
      <c r="U18" s="54"/>
      <c r="V18" s="54"/>
      <c r="W18" s="54"/>
      <c r="X18" s="55"/>
      <c r="Y18" s="56"/>
      <c r="Z18" s="53"/>
      <c r="AA18" s="54"/>
      <c r="AB18" s="54"/>
      <c r="AC18" s="55"/>
      <c r="AD18" s="56"/>
      <c r="AE18" s="57"/>
    </row>
    <row r="19" spans="1:31" ht="15.95" customHeight="1">
      <c r="A19" s="58" t="str">
        <f>IF(設定・名表!D22="","",設定・名表!D22)</f>
        <v/>
      </c>
      <c r="B19" s="59" t="str">
        <f t="shared" si="1"/>
        <v xml:space="preserve"> </v>
      </c>
      <c r="C19" s="60" t="str">
        <f t="shared" si="2"/>
        <v xml:space="preserve"> </v>
      </c>
      <c r="D19" s="61"/>
      <c r="E19" s="62"/>
      <c r="F19" s="62"/>
      <c r="G19" s="62"/>
      <c r="H19" s="63"/>
      <c r="I19" s="64"/>
      <c r="J19" s="61"/>
      <c r="K19" s="62"/>
      <c r="L19" s="62"/>
      <c r="M19" s="63"/>
      <c r="N19" s="64"/>
      <c r="O19" s="65"/>
      <c r="Q19" s="58" t="str">
        <f t="shared" si="0"/>
        <v/>
      </c>
      <c r="R19" s="59" t="str">
        <f t="shared" si="0"/>
        <v xml:space="preserve"> </v>
      </c>
      <c r="S19" s="60" t="str">
        <f t="shared" si="0"/>
        <v xml:space="preserve"> </v>
      </c>
      <c r="T19" s="61"/>
      <c r="U19" s="62"/>
      <c r="V19" s="62"/>
      <c r="W19" s="62"/>
      <c r="X19" s="63"/>
      <c r="Y19" s="64"/>
      <c r="Z19" s="61"/>
      <c r="AA19" s="62"/>
      <c r="AB19" s="62"/>
      <c r="AC19" s="63"/>
      <c r="AD19" s="64"/>
      <c r="AE19" s="65"/>
    </row>
    <row r="20" spans="1:31" ht="15.95" customHeight="1">
      <c r="A20" s="58" t="str">
        <f>IF(設定・名表!D23="","",設定・名表!D23)</f>
        <v/>
      </c>
      <c r="B20" s="59" t="str">
        <f t="shared" si="1"/>
        <v xml:space="preserve"> </v>
      </c>
      <c r="C20" s="60" t="str">
        <f t="shared" si="2"/>
        <v xml:space="preserve"> </v>
      </c>
      <c r="D20" s="61"/>
      <c r="E20" s="62"/>
      <c r="F20" s="62"/>
      <c r="G20" s="62"/>
      <c r="H20" s="63"/>
      <c r="I20" s="64"/>
      <c r="J20" s="61"/>
      <c r="K20" s="62"/>
      <c r="L20" s="62"/>
      <c r="M20" s="63"/>
      <c r="N20" s="64"/>
      <c r="O20" s="65"/>
      <c r="Q20" s="58" t="str">
        <f t="shared" si="0"/>
        <v/>
      </c>
      <c r="R20" s="59" t="str">
        <f t="shared" si="0"/>
        <v xml:space="preserve"> </v>
      </c>
      <c r="S20" s="60" t="str">
        <f t="shared" si="0"/>
        <v xml:space="preserve"> </v>
      </c>
      <c r="T20" s="61"/>
      <c r="U20" s="62"/>
      <c r="V20" s="62"/>
      <c r="W20" s="62"/>
      <c r="X20" s="63"/>
      <c r="Y20" s="64"/>
      <c r="Z20" s="61"/>
      <c r="AA20" s="62"/>
      <c r="AB20" s="62"/>
      <c r="AC20" s="63"/>
      <c r="AD20" s="64"/>
      <c r="AE20" s="65"/>
    </row>
    <row r="21" spans="1:31" ht="15.95" customHeight="1">
      <c r="A21" s="58" t="str">
        <f>IF(設定・名表!D24="","",設定・名表!D24)</f>
        <v/>
      </c>
      <c r="B21" s="59" t="str">
        <f t="shared" si="1"/>
        <v xml:space="preserve"> </v>
      </c>
      <c r="C21" s="60" t="str">
        <f t="shared" si="2"/>
        <v xml:space="preserve"> </v>
      </c>
      <c r="D21" s="61"/>
      <c r="E21" s="62"/>
      <c r="F21" s="62"/>
      <c r="G21" s="62"/>
      <c r="H21" s="63"/>
      <c r="I21" s="64"/>
      <c r="J21" s="61"/>
      <c r="K21" s="62"/>
      <c r="L21" s="62"/>
      <c r="M21" s="63"/>
      <c r="N21" s="64"/>
      <c r="O21" s="65"/>
      <c r="Q21" s="58" t="str">
        <f t="shared" si="0"/>
        <v/>
      </c>
      <c r="R21" s="59" t="str">
        <f t="shared" si="0"/>
        <v xml:space="preserve"> </v>
      </c>
      <c r="S21" s="60" t="str">
        <f t="shared" si="0"/>
        <v xml:space="preserve"> </v>
      </c>
      <c r="T21" s="61"/>
      <c r="U21" s="62"/>
      <c r="V21" s="62"/>
      <c r="W21" s="62"/>
      <c r="X21" s="63"/>
      <c r="Y21" s="64"/>
      <c r="Z21" s="61"/>
      <c r="AA21" s="62"/>
      <c r="AB21" s="62"/>
      <c r="AC21" s="63"/>
      <c r="AD21" s="64"/>
      <c r="AE21" s="65"/>
    </row>
    <row r="22" spans="1:31" ht="15.95" customHeight="1">
      <c r="A22" s="66" t="str">
        <f>IF(設定・名表!D25="","",設定・名表!D25)</f>
        <v/>
      </c>
      <c r="B22" s="67" t="str">
        <f t="shared" si="1"/>
        <v xml:space="preserve"> </v>
      </c>
      <c r="C22" s="68" t="str">
        <f t="shared" si="2"/>
        <v xml:space="preserve"> </v>
      </c>
      <c r="D22" s="69"/>
      <c r="E22" s="70"/>
      <c r="F22" s="70"/>
      <c r="G22" s="70"/>
      <c r="H22" s="71"/>
      <c r="I22" s="72"/>
      <c r="J22" s="69"/>
      <c r="K22" s="70"/>
      <c r="L22" s="70"/>
      <c r="M22" s="71"/>
      <c r="N22" s="72"/>
      <c r="O22" s="73"/>
      <c r="Q22" s="66" t="str">
        <f t="shared" si="0"/>
        <v/>
      </c>
      <c r="R22" s="67" t="str">
        <f t="shared" si="0"/>
        <v xml:space="preserve"> </v>
      </c>
      <c r="S22" s="68" t="str">
        <f t="shared" si="0"/>
        <v xml:space="preserve"> </v>
      </c>
      <c r="T22" s="69"/>
      <c r="U22" s="70"/>
      <c r="V22" s="70"/>
      <c r="W22" s="70"/>
      <c r="X22" s="71"/>
      <c r="Y22" s="72"/>
      <c r="Z22" s="69"/>
      <c r="AA22" s="70"/>
      <c r="AB22" s="70"/>
      <c r="AC22" s="71"/>
      <c r="AD22" s="72"/>
      <c r="AE22" s="73"/>
    </row>
    <row r="23" spans="1:31" ht="15.95" customHeight="1">
      <c r="A23" s="50" t="str">
        <f>IF(設定・名表!D26="","",設定・名表!D26)</f>
        <v/>
      </c>
      <c r="B23" s="51" t="str">
        <f t="shared" si="1"/>
        <v xml:space="preserve"> </v>
      </c>
      <c r="C23" s="52" t="str">
        <f t="shared" si="2"/>
        <v xml:space="preserve"> </v>
      </c>
      <c r="D23" s="53"/>
      <c r="E23" s="54"/>
      <c r="F23" s="54"/>
      <c r="G23" s="54"/>
      <c r="H23" s="55"/>
      <c r="I23" s="56"/>
      <c r="J23" s="53"/>
      <c r="K23" s="54"/>
      <c r="L23" s="54"/>
      <c r="M23" s="55"/>
      <c r="N23" s="56"/>
      <c r="O23" s="57"/>
      <c r="Q23" s="50" t="str">
        <f t="shared" si="0"/>
        <v/>
      </c>
      <c r="R23" s="51" t="str">
        <f t="shared" si="0"/>
        <v xml:space="preserve"> </v>
      </c>
      <c r="S23" s="52" t="str">
        <f t="shared" si="0"/>
        <v xml:space="preserve"> </v>
      </c>
      <c r="T23" s="53"/>
      <c r="U23" s="54"/>
      <c r="V23" s="54"/>
      <c r="W23" s="54"/>
      <c r="X23" s="55"/>
      <c r="Y23" s="56"/>
      <c r="Z23" s="53"/>
      <c r="AA23" s="54"/>
      <c r="AB23" s="54"/>
      <c r="AC23" s="55"/>
      <c r="AD23" s="56"/>
      <c r="AE23" s="57"/>
    </row>
    <row r="24" spans="1:31" ht="15.95" customHeight="1">
      <c r="A24" s="50" t="str">
        <f>IF(設定・名表!D27="","",設定・名表!D27)</f>
        <v/>
      </c>
      <c r="B24" s="59" t="str">
        <f t="shared" si="1"/>
        <v xml:space="preserve"> </v>
      </c>
      <c r="C24" s="60" t="str">
        <f t="shared" si="2"/>
        <v xml:space="preserve"> </v>
      </c>
      <c r="D24" s="61"/>
      <c r="E24" s="62"/>
      <c r="F24" s="62"/>
      <c r="G24" s="62"/>
      <c r="H24" s="63"/>
      <c r="I24" s="64"/>
      <c r="J24" s="61"/>
      <c r="K24" s="62"/>
      <c r="L24" s="62"/>
      <c r="M24" s="63"/>
      <c r="N24" s="64"/>
      <c r="O24" s="65"/>
      <c r="Q24" s="50" t="str">
        <f t="shared" si="0"/>
        <v/>
      </c>
      <c r="R24" s="59" t="str">
        <f t="shared" si="0"/>
        <v xml:space="preserve"> </v>
      </c>
      <c r="S24" s="60" t="str">
        <f t="shared" si="0"/>
        <v xml:space="preserve"> </v>
      </c>
      <c r="T24" s="61"/>
      <c r="U24" s="62"/>
      <c r="V24" s="62"/>
      <c r="W24" s="62"/>
      <c r="X24" s="63"/>
      <c r="Y24" s="64"/>
      <c r="Z24" s="61"/>
      <c r="AA24" s="62"/>
      <c r="AB24" s="62"/>
      <c r="AC24" s="63"/>
      <c r="AD24" s="64"/>
      <c r="AE24" s="65"/>
    </row>
    <row r="25" spans="1:31" ht="15.95" customHeight="1">
      <c r="A25" s="50" t="str">
        <f>IF(設定・名表!D28="","",設定・名表!D28)</f>
        <v/>
      </c>
      <c r="B25" s="59" t="str">
        <f t="shared" si="1"/>
        <v xml:space="preserve"> </v>
      </c>
      <c r="C25" s="60" t="str">
        <f t="shared" si="2"/>
        <v xml:space="preserve"> </v>
      </c>
      <c r="D25" s="61"/>
      <c r="E25" s="62"/>
      <c r="F25" s="62"/>
      <c r="G25" s="62"/>
      <c r="H25" s="63"/>
      <c r="I25" s="64"/>
      <c r="J25" s="61"/>
      <c r="K25" s="62"/>
      <c r="L25" s="62"/>
      <c r="M25" s="63"/>
      <c r="N25" s="64"/>
      <c r="O25" s="65"/>
      <c r="Q25" s="50" t="str">
        <f t="shared" si="0"/>
        <v/>
      </c>
      <c r="R25" s="59" t="str">
        <f t="shared" si="0"/>
        <v xml:space="preserve"> </v>
      </c>
      <c r="S25" s="60" t="str">
        <f t="shared" si="0"/>
        <v xml:space="preserve"> </v>
      </c>
      <c r="T25" s="61"/>
      <c r="U25" s="62"/>
      <c r="V25" s="62"/>
      <c r="W25" s="62"/>
      <c r="X25" s="63"/>
      <c r="Y25" s="64"/>
      <c r="Z25" s="61"/>
      <c r="AA25" s="62"/>
      <c r="AB25" s="62"/>
      <c r="AC25" s="63"/>
      <c r="AD25" s="64"/>
      <c r="AE25" s="65"/>
    </row>
    <row r="26" spans="1:31" ht="15.95" customHeight="1">
      <c r="A26" s="50" t="str">
        <f>IF(設定・名表!D29="","",設定・名表!D29)</f>
        <v/>
      </c>
      <c r="B26" s="59" t="str">
        <f t="shared" si="1"/>
        <v xml:space="preserve"> </v>
      </c>
      <c r="C26" s="60" t="str">
        <f t="shared" si="2"/>
        <v xml:space="preserve"> </v>
      </c>
      <c r="D26" s="61"/>
      <c r="E26" s="62"/>
      <c r="F26" s="62"/>
      <c r="G26" s="62"/>
      <c r="H26" s="63"/>
      <c r="I26" s="64"/>
      <c r="J26" s="61"/>
      <c r="K26" s="62"/>
      <c r="L26" s="62"/>
      <c r="M26" s="63"/>
      <c r="N26" s="64"/>
      <c r="O26" s="65"/>
      <c r="Q26" s="50" t="str">
        <f t="shared" si="0"/>
        <v/>
      </c>
      <c r="R26" s="59" t="str">
        <f t="shared" si="0"/>
        <v xml:space="preserve"> </v>
      </c>
      <c r="S26" s="60" t="str">
        <f t="shared" si="0"/>
        <v xml:space="preserve"> </v>
      </c>
      <c r="T26" s="61"/>
      <c r="U26" s="62"/>
      <c r="V26" s="62"/>
      <c r="W26" s="62"/>
      <c r="X26" s="63"/>
      <c r="Y26" s="64"/>
      <c r="Z26" s="61"/>
      <c r="AA26" s="62"/>
      <c r="AB26" s="62"/>
      <c r="AC26" s="63"/>
      <c r="AD26" s="64"/>
      <c r="AE26" s="65"/>
    </row>
    <row r="27" spans="1:31" ht="15.95" customHeight="1">
      <c r="A27" s="74" t="str">
        <f>IF(設定・名表!D30="","",設定・名表!D30)</f>
        <v/>
      </c>
      <c r="B27" s="67" t="str">
        <f t="shared" si="1"/>
        <v xml:space="preserve"> </v>
      </c>
      <c r="C27" s="68" t="str">
        <f t="shared" si="2"/>
        <v xml:space="preserve"> </v>
      </c>
      <c r="D27" s="69"/>
      <c r="E27" s="70"/>
      <c r="F27" s="70"/>
      <c r="G27" s="70"/>
      <c r="H27" s="71"/>
      <c r="I27" s="72"/>
      <c r="J27" s="69"/>
      <c r="K27" s="70"/>
      <c r="L27" s="70"/>
      <c r="M27" s="71"/>
      <c r="N27" s="72"/>
      <c r="O27" s="73"/>
      <c r="Q27" s="74" t="str">
        <f t="shared" si="0"/>
        <v/>
      </c>
      <c r="R27" s="67" t="str">
        <f t="shared" si="0"/>
        <v xml:space="preserve"> </v>
      </c>
      <c r="S27" s="68" t="str">
        <f t="shared" si="0"/>
        <v xml:space="preserve"> </v>
      </c>
      <c r="T27" s="69"/>
      <c r="U27" s="70"/>
      <c r="V27" s="70"/>
      <c r="W27" s="70"/>
      <c r="X27" s="71"/>
      <c r="Y27" s="72"/>
      <c r="Z27" s="69"/>
      <c r="AA27" s="70"/>
      <c r="AB27" s="70"/>
      <c r="AC27" s="71"/>
      <c r="AD27" s="72"/>
      <c r="AE27" s="73"/>
    </row>
    <row r="28" spans="1:31" ht="15.95" customHeight="1">
      <c r="A28" s="75" t="str">
        <f>IF(設定・名表!D31="","",設定・名表!D31)</f>
        <v/>
      </c>
      <c r="B28" s="51" t="str">
        <f t="shared" si="1"/>
        <v xml:space="preserve"> </v>
      </c>
      <c r="C28" s="52" t="str">
        <f t="shared" si="2"/>
        <v xml:space="preserve"> </v>
      </c>
      <c r="D28" s="53"/>
      <c r="E28" s="54"/>
      <c r="F28" s="54"/>
      <c r="G28" s="54"/>
      <c r="H28" s="55"/>
      <c r="I28" s="56"/>
      <c r="J28" s="53"/>
      <c r="K28" s="54"/>
      <c r="L28" s="54"/>
      <c r="M28" s="55"/>
      <c r="N28" s="56"/>
      <c r="O28" s="57"/>
      <c r="Q28" s="75" t="str">
        <f t="shared" si="0"/>
        <v/>
      </c>
      <c r="R28" s="51" t="str">
        <f t="shared" si="0"/>
        <v xml:space="preserve"> </v>
      </c>
      <c r="S28" s="52" t="str">
        <f t="shared" si="0"/>
        <v xml:space="preserve"> </v>
      </c>
      <c r="T28" s="53"/>
      <c r="U28" s="54"/>
      <c r="V28" s="54"/>
      <c r="W28" s="54"/>
      <c r="X28" s="55"/>
      <c r="Y28" s="56"/>
      <c r="Z28" s="53"/>
      <c r="AA28" s="54"/>
      <c r="AB28" s="54"/>
      <c r="AC28" s="55"/>
      <c r="AD28" s="56"/>
      <c r="AE28" s="57"/>
    </row>
    <row r="29" spans="1:31" ht="15.95" customHeight="1">
      <c r="A29" s="76" t="str">
        <f>IF(設定・名表!D32="","",設定・名表!D32)</f>
        <v/>
      </c>
      <c r="B29" s="59" t="str">
        <f t="shared" si="1"/>
        <v xml:space="preserve"> </v>
      </c>
      <c r="C29" s="60" t="str">
        <f t="shared" si="2"/>
        <v xml:space="preserve"> </v>
      </c>
      <c r="D29" s="61"/>
      <c r="E29" s="62"/>
      <c r="F29" s="62"/>
      <c r="G29" s="62"/>
      <c r="H29" s="63"/>
      <c r="I29" s="64"/>
      <c r="J29" s="61"/>
      <c r="K29" s="62"/>
      <c r="L29" s="62"/>
      <c r="M29" s="63"/>
      <c r="N29" s="64"/>
      <c r="O29" s="65"/>
      <c r="Q29" s="76" t="str">
        <f t="shared" si="0"/>
        <v/>
      </c>
      <c r="R29" s="59" t="str">
        <f t="shared" si="0"/>
        <v xml:space="preserve"> </v>
      </c>
      <c r="S29" s="60" t="str">
        <f t="shared" si="0"/>
        <v xml:space="preserve"> </v>
      </c>
      <c r="T29" s="61"/>
      <c r="U29" s="62"/>
      <c r="V29" s="62"/>
      <c r="W29" s="62"/>
      <c r="X29" s="63"/>
      <c r="Y29" s="64"/>
      <c r="Z29" s="61"/>
      <c r="AA29" s="62"/>
      <c r="AB29" s="62"/>
      <c r="AC29" s="63"/>
      <c r="AD29" s="64"/>
      <c r="AE29" s="65"/>
    </row>
    <row r="30" spans="1:31" ht="15.95" customHeight="1">
      <c r="A30" s="76" t="str">
        <f>IF(設定・名表!D33="","",設定・名表!D33)</f>
        <v/>
      </c>
      <c r="B30" s="59" t="str">
        <f t="shared" si="1"/>
        <v xml:space="preserve"> </v>
      </c>
      <c r="C30" s="60" t="str">
        <f t="shared" si="2"/>
        <v xml:space="preserve"> </v>
      </c>
      <c r="D30" s="61"/>
      <c r="E30" s="62"/>
      <c r="F30" s="62"/>
      <c r="G30" s="62"/>
      <c r="H30" s="63"/>
      <c r="I30" s="64"/>
      <c r="J30" s="61"/>
      <c r="K30" s="62"/>
      <c r="L30" s="62"/>
      <c r="M30" s="63"/>
      <c r="N30" s="64"/>
      <c r="O30" s="65"/>
      <c r="Q30" s="76" t="str">
        <f t="shared" si="0"/>
        <v/>
      </c>
      <c r="R30" s="59" t="str">
        <f t="shared" si="0"/>
        <v xml:space="preserve"> </v>
      </c>
      <c r="S30" s="60" t="str">
        <f t="shared" si="0"/>
        <v xml:space="preserve"> </v>
      </c>
      <c r="T30" s="61"/>
      <c r="U30" s="62"/>
      <c r="V30" s="62"/>
      <c r="W30" s="62"/>
      <c r="X30" s="63"/>
      <c r="Y30" s="64"/>
      <c r="Z30" s="61"/>
      <c r="AA30" s="62"/>
      <c r="AB30" s="62"/>
      <c r="AC30" s="63"/>
      <c r="AD30" s="64"/>
      <c r="AE30" s="65"/>
    </row>
    <row r="31" spans="1:31" ht="15.95" customHeight="1">
      <c r="A31" s="76" t="str">
        <f>IF(設定・名表!D34="","",設定・名表!D34)</f>
        <v/>
      </c>
      <c r="B31" s="59" t="str">
        <f t="shared" si="1"/>
        <v xml:space="preserve"> </v>
      </c>
      <c r="C31" s="60" t="str">
        <f t="shared" si="2"/>
        <v xml:space="preserve"> </v>
      </c>
      <c r="D31" s="61"/>
      <c r="E31" s="62"/>
      <c r="F31" s="62"/>
      <c r="G31" s="62"/>
      <c r="H31" s="63"/>
      <c r="I31" s="64"/>
      <c r="J31" s="61"/>
      <c r="K31" s="62"/>
      <c r="L31" s="62"/>
      <c r="M31" s="63"/>
      <c r="N31" s="64"/>
      <c r="O31" s="65"/>
      <c r="Q31" s="76" t="str">
        <f t="shared" si="0"/>
        <v/>
      </c>
      <c r="R31" s="59" t="str">
        <f t="shared" si="0"/>
        <v xml:space="preserve"> </v>
      </c>
      <c r="S31" s="60" t="str">
        <f t="shared" si="0"/>
        <v xml:space="preserve"> </v>
      </c>
      <c r="T31" s="61"/>
      <c r="U31" s="62"/>
      <c r="V31" s="62"/>
      <c r="W31" s="62"/>
      <c r="X31" s="63"/>
      <c r="Y31" s="64"/>
      <c r="Z31" s="61"/>
      <c r="AA31" s="62"/>
      <c r="AB31" s="62"/>
      <c r="AC31" s="63"/>
      <c r="AD31" s="64"/>
      <c r="AE31" s="65"/>
    </row>
    <row r="32" spans="1:31" ht="15.95" customHeight="1">
      <c r="A32" s="77" t="str">
        <f>IF(設定・名表!D35="","",設定・名表!D35)</f>
        <v/>
      </c>
      <c r="B32" s="67" t="str">
        <f t="shared" si="1"/>
        <v xml:space="preserve"> </v>
      </c>
      <c r="C32" s="68" t="str">
        <f t="shared" si="2"/>
        <v xml:space="preserve"> </v>
      </c>
      <c r="D32" s="69"/>
      <c r="E32" s="70"/>
      <c r="F32" s="70"/>
      <c r="G32" s="70"/>
      <c r="H32" s="71"/>
      <c r="I32" s="72"/>
      <c r="J32" s="69"/>
      <c r="K32" s="70"/>
      <c r="L32" s="70"/>
      <c r="M32" s="71"/>
      <c r="N32" s="72"/>
      <c r="O32" s="73"/>
      <c r="Q32" s="77" t="str">
        <f t="shared" si="0"/>
        <v/>
      </c>
      <c r="R32" s="67" t="str">
        <f t="shared" si="0"/>
        <v xml:space="preserve"> </v>
      </c>
      <c r="S32" s="68" t="str">
        <f t="shared" si="0"/>
        <v xml:space="preserve"> </v>
      </c>
      <c r="T32" s="69"/>
      <c r="U32" s="70"/>
      <c r="V32" s="70"/>
      <c r="W32" s="70"/>
      <c r="X32" s="71"/>
      <c r="Y32" s="72"/>
      <c r="Z32" s="69"/>
      <c r="AA32" s="70"/>
      <c r="AB32" s="70"/>
      <c r="AC32" s="71"/>
      <c r="AD32" s="72"/>
      <c r="AE32" s="73"/>
    </row>
    <row r="33" spans="1:31" ht="15.95" customHeight="1">
      <c r="A33" s="50" t="str">
        <f>IF(設定・名表!D36="","",設定・名表!D36)</f>
        <v/>
      </c>
      <c r="B33" s="51" t="str">
        <f t="shared" si="1"/>
        <v xml:space="preserve"> </v>
      </c>
      <c r="C33" s="52" t="str">
        <f t="shared" si="2"/>
        <v xml:space="preserve"> </v>
      </c>
      <c r="D33" s="53"/>
      <c r="E33" s="54"/>
      <c r="F33" s="54"/>
      <c r="G33" s="54"/>
      <c r="H33" s="55"/>
      <c r="I33" s="56"/>
      <c r="J33" s="53"/>
      <c r="K33" s="54"/>
      <c r="L33" s="54"/>
      <c r="M33" s="55"/>
      <c r="N33" s="56"/>
      <c r="O33" s="57"/>
      <c r="Q33" s="50" t="str">
        <f t="shared" si="0"/>
        <v/>
      </c>
      <c r="R33" s="51" t="str">
        <f t="shared" si="0"/>
        <v xml:space="preserve"> </v>
      </c>
      <c r="S33" s="52" t="str">
        <f t="shared" si="0"/>
        <v xml:space="preserve"> </v>
      </c>
      <c r="T33" s="53"/>
      <c r="U33" s="54"/>
      <c r="V33" s="54"/>
      <c r="W33" s="54"/>
      <c r="X33" s="55"/>
      <c r="Y33" s="56"/>
      <c r="Z33" s="53"/>
      <c r="AA33" s="54"/>
      <c r="AB33" s="54"/>
      <c r="AC33" s="55"/>
      <c r="AD33" s="56"/>
      <c r="AE33" s="57"/>
    </row>
    <row r="34" spans="1:31" ht="15.95" customHeight="1">
      <c r="A34" s="50" t="str">
        <f>IF(設定・名表!D37="","",設定・名表!D37)</f>
        <v/>
      </c>
      <c r="B34" s="59" t="str">
        <f t="shared" si="1"/>
        <v xml:space="preserve"> </v>
      </c>
      <c r="C34" s="60" t="str">
        <f t="shared" si="2"/>
        <v xml:space="preserve"> </v>
      </c>
      <c r="D34" s="61"/>
      <c r="E34" s="62"/>
      <c r="F34" s="62"/>
      <c r="G34" s="62"/>
      <c r="H34" s="63"/>
      <c r="I34" s="64"/>
      <c r="J34" s="61"/>
      <c r="K34" s="62"/>
      <c r="L34" s="62"/>
      <c r="M34" s="63"/>
      <c r="N34" s="64"/>
      <c r="O34" s="65"/>
      <c r="Q34" s="50" t="str">
        <f t="shared" si="0"/>
        <v/>
      </c>
      <c r="R34" s="59" t="str">
        <f t="shared" si="0"/>
        <v xml:space="preserve"> </v>
      </c>
      <c r="S34" s="60" t="str">
        <f t="shared" si="0"/>
        <v xml:space="preserve"> </v>
      </c>
      <c r="T34" s="61"/>
      <c r="U34" s="62"/>
      <c r="V34" s="62"/>
      <c r="W34" s="62"/>
      <c r="X34" s="63"/>
      <c r="Y34" s="64"/>
      <c r="Z34" s="61"/>
      <c r="AA34" s="62"/>
      <c r="AB34" s="62"/>
      <c r="AC34" s="63"/>
      <c r="AD34" s="64"/>
      <c r="AE34" s="65"/>
    </row>
    <row r="35" spans="1:31" ht="15.95" customHeight="1">
      <c r="A35" s="50" t="str">
        <f>IF(設定・名表!D38="","",設定・名表!D38)</f>
        <v/>
      </c>
      <c r="B35" s="59" t="str">
        <f t="shared" si="1"/>
        <v xml:space="preserve"> </v>
      </c>
      <c r="C35" s="60" t="str">
        <f t="shared" si="2"/>
        <v xml:space="preserve"> </v>
      </c>
      <c r="D35" s="61"/>
      <c r="E35" s="62"/>
      <c r="F35" s="62"/>
      <c r="G35" s="62"/>
      <c r="H35" s="63"/>
      <c r="I35" s="64"/>
      <c r="J35" s="61"/>
      <c r="K35" s="62"/>
      <c r="L35" s="62"/>
      <c r="M35" s="63"/>
      <c r="N35" s="64"/>
      <c r="O35" s="65"/>
      <c r="Q35" s="50" t="str">
        <f t="shared" si="0"/>
        <v/>
      </c>
      <c r="R35" s="59" t="str">
        <f t="shared" si="0"/>
        <v xml:space="preserve"> </v>
      </c>
      <c r="S35" s="60" t="str">
        <f t="shared" si="0"/>
        <v xml:space="preserve"> </v>
      </c>
      <c r="T35" s="61"/>
      <c r="U35" s="62"/>
      <c r="V35" s="62"/>
      <c r="W35" s="62"/>
      <c r="X35" s="63"/>
      <c r="Y35" s="64"/>
      <c r="Z35" s="61"/>
      <c r="AA35" s="62"/>
      <c r="AB35" s="62"/>
      <c r="AC35" s="63"/>
      <c r="AD35" s="64"/>
      <c r="AE35" s="65"/>
    </row>
    <row r="36" spans="1:31" ht="15.95" customHeight="1">
      <c r="A36" s="50" t="str">
        <f>IF(設定・名表!D39="","",設定・名表!D39)</f>
        <v/>
      </c>
      <c r="B36" s="59" t="str">
        <f t="shared" si="1"/>
        <v xml:space="preserve"> </v>
      </c>
      <c r="C36" s="60" t="str">
        <f t="shared" si="2"/>
        <v xml:space="preserve"> </v>
      </c>
      <c r="D36" s="61"/>
      <c r="E36" s="62"/>
      <c r="F36" s="62"/>
      <c r="G36" s="62"/>
      <c r="H36" s="63"/>
      <c r="I36" s="64"/>
      <c r="J36" s="61"/>
      <c r="K36" s="62"/>
      <c r="L36" s="62"/>
      <c r="M36" s="63"/>
      <c r="N36" s="64"/>
      <c r="O36" s="65"/>
      <c r="Q36" s="50" t="str">
        <f t="shared" si="0"/>
        <v/>
      </c>
      <c r="R36" s="59" t="str">
        <f t="shared" si="0"/>
        <v xml:space="preserve"> </v>
      </c>
      <c r="S36" s="60" t="str">
        <f t="shared" si="0"/>
        <v xml:space="preserve"> </v>
      </c>
      <c r="T36" s="61"/>
      <c r="U36" s="62"/>
      <c r="V36" s="62"/>
      <c r="W36" s="62"/>
      <c r="X36" s="63"/>
      <c r="Y36" s="64"/>
      <c r="Z36" s="61"/>
      <c r="AA36" s="62"/>
      <c r="AB36" s="62"/>
      <c r="AC36" s="63"/>
      <c r="AD36" s="64"/>
      <c r="AE36" s="65"/>
    </row>
    <row r="37" spans="1:31" ht="15.95" customHeight="1">
      <c r="A37" s="74" t="str">
        <f>IF(設定・名表!D40="","",設定・名表!D40)</f>
        <v/>
      </c>
      <c r="B37" s="67" t="str">
        <f t="shared" si="1"/>
        <v xml:space="preserve"> </v>
      </c>
      <c r="C37" s="68" t="str">
        <f t="shared" si="2"/>
        <v xml:space="preserve"> </v>
      </c>
      <c r="D37" s="69"/>
      <c r="E37" s="70"/>
      <c r="F37" s="70"/>
      <c r="G37" s="70"/>
      <c r="H37" s="71"/>
      <c r="I37" s="72"/>
      <c r="J37" s="69"/>
      <c r="K37" s="70"/>
      <c r="L37" s="70"/>
      <c r="M37" s="71"/>
      <c r="N37" s="72"/>
      <c r="O37" s="73"/>
      <c r="Q37" s="74" t="str">
        <f t="shared" si="0"/>
        <v/>
      </c>
      <c r="R37" s="67" t="str">
        <f t="shared" si="0"/>
        <v xml:space="preserve"> </v>
      </c>
      <c r="S37" s="68" t="str">
        <f t="shared" si="0"/>
        <v xml:space="preserve"> </v>
      </c>
      <c r="T37" s="69"/>
      <c r="U37" s="70"/>
      <c r="V37" s="70"/>
      <c r="W37" s="70"/>
      <c r="X37" s="71"/>
      <c r="Y37" s="72"/>
      <c r="Z37" s="69"/>
      <c r="AA37" s="70"/>
      <c r="AB37" s="70"/>
      <c r="AC37" s="71"/>
      <c r="AD37" s="72"/>
      <c r="AE37" s="73"/>
    </row>
    <row r="38" spans="1:31" ht="15.95" customHeight="1">
      <c r="A38" s="75" t="str">
        <f>IF(設定・名表!D41="","",設定・名表!D41)</f>
        <v/>
      </c>
      <c r="B38" s="51" t="str">
        <f t="shared" si="1"/>
        <v xml:space="preserve"> </v>
      </c>
      <c r="C38" s="52" t="str">
        <f t="shared" si="2"/>
        <v xml:space="preserve"> </v>
      </c>
      <c r="D38" s="53"/>
      <c r="E38" s="54"/>
      <c r="F38" s="54"/>
      <c r="G38" s="54"/>
      <c r="H38" s="55"/>
      <c r="I38" s="56"/>
      <c r="J38" s="53"/>
      <c r="K38" s="54"/>
      <c r="L38" s="54"/>
      <c r="M38" s="55"/>
      <c r="N38" s="56"/>
      <c r="O38" s="57"/>
      <c r="Q38" s="75" t="str">
        <f t="shared" si="0"/>
        <v/>
      </c>
      <c r="R38" s="51" t="str">
        <f t="shared" si="0"/>
        <v xml:space="preserve"> </v>
      </c>
      <c r="S38" s="52" t="str">
        <f t="shared" si="0"/>
        <v xml:space="preserve"> </v>
      </c>
      <c r="T38" s="53"/>
      <c r="U38" s="54"/>
      <c r="V38" s="54"/>
      <c r="W38" s="54"/>
      <c r="X38" s="55"/>
      <c r="Y38" s="56"/>
      <c r="Z38" s="53"/>
      <c r="AA38" s="54"/>
      <c r="AB38" s="54"/>
      <c r="AC38" s="55"/>
      <c r="AD38" s="56"/>
      <c r="AE38" s="57"/>
    </row>
    <row r="39" spans="1:31" ht="15.95" customHeight="1">
      <c r="A39" s="76" t="str">
        <f>IF(設定・名表!D42="","",設定・名表!D42)</f>
        <v/>
      </c>
      <c r="B39" s="59" t="str">
        <f t="shared" si="1"/>
        <v xml:space="preserve"> </v>
      </c>
      <c r="C39" s="60" t="str">
        <f t="shared" si="2"/>
        <v xml:space="preserve"> </v>
      </c>
      <c r="D39" s="61"/>
      <c r="E39" s="62"/>
      <c r="F39" s="62"/>
      <c r="G39" s="62"/>
      <c r="H39" s="63"/>
      <c r="I39" s="64"/>
      <c r="J39" s="61"/>
      <c r="K39" s="62"/>
      <c r="L39" s="62"/>
      <c r="M39" s="63"/>
      <c r="N39" s="64"/>
      <c r="O39" s="65"/>
      <c r="Q39" s="76" t="str">
        <f t="shared" si="0"/>
        <v/>
      </c>
      <c r="R39" s="59" t="str">
        <f t="shared" si="0"/>
        <v xml:space="preserve"> </v>
      </c>
      <c r="S39" s="60" t="str">
        <f t="shared" si="0"/>
        <v xml:space="preserve"> </v>
      </c>
      <c r="T39" s="61"/>
      <c r="U39" s="62"/>
      <c r="V39" s="62"/>
      <c r="W39" s="62"/>
      <c r="X39" s="63"/>
      <c r="Y39" s="64"/>
      <c r="Z39" s="61"/>
      <c r="AA39" s="62"/>
      <c r="AB39" s="62"/>
      <c r="AC39" s="63"/>
      <c r="AD39" s="64"/>
      <c r="AE39" s="65"/>
    </row>
    <row r="40" spans="1:31" ht="15.95" customHeight="1">
      <c r="A40" s="78" t="str">
        <f>IF(設定・名表!D43="","",設定・名表!D43)</f>
        <v/>
      </c>
      <c r="B40" s="59" t="str">
        <f t="shared" si="1"/>
        <v xml:space="preserve"> </v>
      </c>
      <c r="C40" s="60" t="str">
        <f t="shared" si="2"/>
        <v xml:space="preserve"> </v>
      </c>
      <c r="D40" s="61"/>
      <c r="E40" s="62"/>
      <c r="F40" s="62"/>
      <c r="G40" s="62"/>
      <c r="H40" s="63"/>
      <c r="I40" s="64"/>
      <c r="J40" s="61"/>
      <c r="K40" s="62"/>
      <c r="L40" s="62"/>
      <c r="M40" s="63"/>
      <c r="N40" s="64"/>
      <c r="O40" s="65"/>
      <c r="Q40" s="78" t="str">
        <f t="shared" si="0"/>
        <v/>
      </c>
      <c r="R40" s="59" t="str">
        <f t="shared" si="0"/>
        <v xml:space="preserve"> </v>
      </c>
      <c r="S40" s="60" t="str">
        <f t="shared" si="0"/>
        <v xml:space="preserve"> </v>
      </c>
      <c r="T40" s="61"/>
      <c r="U40" s="62"/>
      <c r="V40" s="62"/>
      <c r="W40" s="62"/>
      <c r="X40" s="63"/>
      <c r="Y40" s="64"/>
      <c r="Z40" s="61"/>
      <c r="AA40" s="62"/>
      <c r="AB40" s="62"/>
      <c r="AC40" s="63"/>
      <c r="AD40" s="64"/>
      <c r="AE40" s="65"/>
    </row>
    <row r="41" spans="1:31" ht="15.95" customHeight="1">
      <c r="A41" s="78" t="str">
        <f>IF(設定・名表!D44="","",設定・名表!D44)</f>
        <v/>
      </c>
      <c r="B41" s="59" t="str">
        <f t="shared" si="1"/>
        <v xml:space="preserve"> </v>
      </c>
      <c r="C41" s="60" t="str">
        <f t="shared" si="2"/>
        <v xml:space="preserve"> </v>
      </c>
      <c r="D41" s="61"/>
      <c r="E41" s="62"/>
      <c r="F41" s="62"/>
      <c r="G41" s="62"/>
      <c r="H41" s="63"/>
      <c r="I41" s="64"/>
      <c r="J41" s="61"/>
      <c r="K41" s="62"/>
      <c r="L41" s="62"/>
      <c r="M41" s="63"/>
      <c r="N41" s="64"/>
      <c r="O41" s="65"/>
      <c r="Q41" s="78" t="str">
        <f t="shared" si="0"/>
        <v/>
      </c>
      <c r="R41" s="59" t="str">
        <f t="shared" si="0"/>
        <v xml:space="preserve"> </v>
      </c>
      <c r="S41" s="60" t="str">
        <f t="shared" si="0"/>
        <v xml:space="preserve"> </v>
      </c>
      <c r="T41" s="61"/>
      <c r="U41" s="62"/>
      <c r="V41" s="62"/>
      <c r="W41" s="62"/>
      <c r="X41" s="63"/>
      <c r="Y41" s="64"/>
      <c r="Z41" s="61"/>
      <c r="AA41" s="62"/>
      <c r="AB41" s="62"/>
      <c r="AC41" s="63"/>
      <c r="AD41" s="64"/>
      <c r="AE41" s="65"/>
    </row>
    <row r="42" spans="1:31" ht="15.95" customHeight="1">
      <c r="A42" s="79" t="str">
        <f>IF(設定・名表!D45="","",設定・名表!D45)</f>
        <v/>
      </c>
      <c r="B42" s="67" t="str">
        <f t="shared" si="1"/>
        <v xml:space="preserve"> </v>
      </c>
      <c r="C42" s="68" t="str">
        <f t="shared" si="2"/>
        <v xml:space="preserve"> </v>
      </c>
      <c r="D42" s="69"/>
      <c r="E42" s="70"/>
      <c r="F42" s="70"/>
      <c r="G42" s="70"/>
      <c r="H42" s="71"/>
      <c r="I42" s="72"/>
      <c r="J42" s="69"/>
      <c r="K42" s="70"/>
      <c r="L42" s="70"/>
      <c r="M42" s="71"/>
      <c r="N42" s="72"/>
      <c r="O42" s="73"/>
      <c r="Q42" s="79" t="str">
        <f t="shared" si="0"/>
        <v/>
      </c>
      <c r="R42" s="67" t="str">
        <f t="shared" si="0"/>
        <v xml:space="preserve"> </v>
      </c>
      <c r="S42" s="68" t="str">
        <f t="shared" si="0"/>
        <v xml:space="preserve"> </v>
      </c>
      <c r="T42" s="69"/>
      <c r="U42" s="70"/>
      <c r="V42" s="70"/>
      <c r="W42" s="70"/>
      <c r="X42" s="71"/>
      <c r="Y42" s="72"/>
      <c r="Z42" s="69"/>
      <c r="AA42" s="70"/>
      <c r="AB42" s="70"/>
      <c r="AC42" s="71"/>
      <c r="AD42" s="72"/>
      <c r="AE42" s="73"/>
    </row>
    <row r="43" spans="1:31" ht="15.95" customHeight="1">
      <c r="A43" s="78" t="str">
        <f>IF(設定・名表!D46="","",設定・名表!D46)</f>
        <v/>
      </c>
      <c r="B43" s="59" t="str">
        <f t="shared" si="1"/>
        <v xml:space="preserve"> </v>
      </c>
      <c r="C43" s="60" t="str">
        <f t="shared" si="2"/>
        <v xml:space="preserve"> </v>
      </c>
      <c r="D43" s="61"/>
      <c r="E43" s="62"/>
      <c r="F43" s="62"/>
      <c r="G43" s="62"/>
      <c r="H43" s="63"/>
      <c r="I43" s="64"/>
      <c r="J43" s="61"/>
      <c r="K43" s="62"/>
      <c r="L43" s="62"/>
      <c r="M43" s="63"/>
      <c r="N43" s="64"/>
      <c r="O43" s="65"/>
      <c r="Q43" s="78" t="str">
        <f t="shared" ref="Q43:Q44" si="3">IF(A43="","",A43)</f>
        <v/>
      </c>
      <c r="R43" s="59" t="str">
        <f t="shared" ref="R43:R44" si="4">IF(B43="","",B43)</f>
        <v xml:space="preserve"> </v>
      </c>
      <c r="S43" s="60" t="str">
        <f t="shared" ref="S43:S44" si="5">IF(C43="","",C43)</f>
        <v xml:space="preserve"> </v>
      </c>
      <c r="T43" s="61"/>
      <c r="U43" s="62"/>
      <c r="V43" s="62"/>
      <c r="W43" s="62"/>
      <c r="X43" s="63"/>
      <c r="Y43" s="64"/>
      <c r="Z43" s="61"/>
      <c r="AA43" s="62"/>
      <c r="AB43" s="62"/>
      <c r="AC43" s="63"/>
      <c r="AD43" s="64"/>
      <c r="AE43" s="65"/>
    </row>
    <row r="44" spans="1:31" ht="15.95" customHeight="1">
      <c r="A44" s="79" t="str">
        <f>IF(設定・名表!D47="","",設定・名表!D47)</f>
        <v/>
      </c>
      <c r="B44" s="67" t="str">
        <f t="shared" si="1"/>
        <v xml:space="preserve"> </v>
      </c>
      <c r="C44" s="68" t="str">
        <f t="shared" si="2"/>
        <v xml:space="preserve"> </v>
      </c>
      <c r="D44" s="69"/>
      <c r="E44" s="70"/>
      <c r="F44" s="70"/>
      <c r="G44" s="70"/>
      <c r="H44" s="71"/>
      <c r="I44" s="72"/>
      <c r="J44" s="69"/>
      <c r="K44" s="70"/>
      <c r="L44" s="70"/>
      <c r="M44" s="71"/>
      <c r="N44" s="72"/>
      <c r="O44" s="73"/>
      <c r="Q44" s="79" t="str">
        <f t="shared" si="3"/>
        <v/>
      </c>
      <c r="R44" s="67" t="str">
        <f t="shared" si="4"/>
        <v xml:space="preserve"> </v>
      </c>
      <c r="S44" s="68" t="str">
        <f t="shared" si="5"/>
        <v xml:space="preserve"> </v>
      </c>
      <c r="T44" s="69"/>
      <c r="U44" s="70"/>
      <c r="V44" s="70"/>
      <c r="W44" s="70"/>
      <c r="X44" s="71"/>
      <c r="Y44" s="72"/>
      <c r="Z44" s="69"/>
      <c r="AA44" s="70"/>
      <c r="AB44" s="70"/>
      <c r="AC44" s="71"/>
      <c r="AD44" s="72"/>
      <c r="AE44" s="73"/>
    </row>
    <row r="45" spans="1:31" ht="15" customHeight="1"/>
    <row r="46" spans="1:31" ht="15" customHeight="1"/>
  </sheetData>
  <mergeCells count="2">
    <mergeCell ref="L1:N1"/>
    <mergeCell ref="AB1:AD1"/>
  </mergeCells>
  <phoneticPr fontId="1"/>
  <pageMargins left="0.59055118110236227" right="0.39370078740157483" top="0.39370078740157483" bottom="0.39370078740157483" header="0.51181102362204722" footer="0.51181102362204722"/>
  <pageSetup paperSize="12" orientation="landscape"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E46"/>
  <sheetViews>
    <sheetView workbookViewId="0">
      <selection activeCell="R10" sqref="R10"/>
    </sheetView>
  </sheetViews>
  <sheetFormatPr defaultRowHeight="12"/>
  <cols>
    <col min="1" max="1" width="3.125" style="41" customWidth="1"/>
    <col min="2" max="2" width="10.625" style="41" customWidth="1"/>
    <col min="3" max="7" width="4.625" style="41" customWidth="1"/>
    <col min="8" max="8" width="9" style="41"/>
    <col min="9" max="9" width="3.125" style="41" customWidth="1"/>
    <col min="10" max="10" width="10.625" style="41" customWidth="1"/>
    <col min="11" max="15" width="4.625" style="41" customWidth="1"/>
    <col min="16" max="16" width="9" style="41"/>
    <col min="17" max="17" width="3.125" style="41" customWidth="1"/>
    <col min="18" max="18" width="10.625" style="41" customWidth="1"/>
    <col min="19" max="23" width="4.625" style="41" customWidth="1"/>
    <col min="24" max="24" width="9" style="41"/>
    <col min="25" max="25" width="3.125" style="41" customWidth="1"/>
    <col min="26" max="26" width="10.625" style="41" customWidth="1"/>
    <col min="27" max="31" width="4.625" style="41" customWidth="1"/>
    <col min="32" max="256" width="9" style="41"/>
    <col min="257" max="257" width="3.125" style="41" customWidth="1"/>
    <col min="258" max="258" width="10.625" style="41" customWidth="1"/>
    <col min="259" max="263" width="4.625" style="41" customWidth="1"/>
    <col min="264" max="264" width="9" style="41"/>
    <col min="265" max="265" width="3.125" style="41" customWidth="1"/>
    <col min="266" max="266" width="10.625" style="41" customWidth="1"/>
    <col min="267" max="271" width="4.625" style="41" customWidth="1"/>
    <col min="272" max="272" width="9" style="41"/>
    <col min="273" max="273" width="3.125" style="41" customWidth="1"/>
    <col min="274" max="274" width="10.625" style="41" customWidth="1"/>
    <col min="275" max="279" width="4.625" style="41" customWidth="1"/>
    <col min="280" max="280" width="9" style="41"/>
    <col min="281" max="281" width="3.125" style="41" customWidth="1"/>
    <col min="282" max="282" width="10.625" style="41" customWidth="1"/>
    <col min="283" max="287" width="4.625" style="41" customWidth="1"/>
    <col min="288" max="512" width="9" style="41"/>
    <col min="513" max="513" width="3.125" style="41" customWidth="1"/>
    <col min="514" max="514" width="10.625" style="41" customWidth="1"/>
    <col min="515" max="519" width="4.625" style="41" customWidth="1"/>
    <col min="520" max="520" width="9" style="41"/>
    <col min="521" max="521" width="3.125" style="41" customWidth="1"/>
    <col min="522" max="522" width="10.625" style="41" customWidth="1"/>
    <col min="523" max="527" width="4.625" style="41" customWidth="1"/>
    <col min="528" max="528" width="9" style="41"/>
    <col min="529" max="529" width="3.125" style="41" customWidth="1"/>
    <col min="530" max="530" width="10.625" style="41" customWidth="1"/>
    <col min="531" max="535" width="4.625" style="41" customWidth="1"/>
    <col min="536" max="536" width="9" style="41"/>
    <col min="537" max="537" width="3.125" style="41" customWidth="1"/>
    <col min="538" max="538" width="10.625" style="41" customWidth="1"/>
    <col min="539" max="543" width="4.625" style="41" customWidth="1"/>
    <col min="544" max="768" width="9" style="41"/>
    <col min="769" max="769" width="3.125" style="41" customWidth="1"/>
    <col min="770" max="770" width="10.625" style="41" customWidth="1"/>
    <col min="771" max="775" width="4.625" style="41" customWidth="1"/>
    <col min="776" max="776" width="9" style="41"/>
    <col min="777" max="777" width="3.125" style="41" customWidth="1"/>
    <col min="778" max="778" width="10.625" style="41" customWidth="1"/>
    <col min="779" max="783" width="4.625" style="41" customWidth="1"/>
    <col min="784" max="784" width="9" style="41"/>
    <col min="785" max="785" width="3.125" style="41" customWidth="1"/>
    <col min="786" max="786" width="10.625" style="41" customWidth="1"/>
    <col min="787" max="791" width="4.625" style="41" customWidth="1"/>
    <col min="792" max="792" width="9" style="41"/>
    <col min="793" max="793" width="3.125" style="41" customWidth="1"/>
    <col min="794" max="794" width="10.625" style="41" customWidth="1"/>
    <col min="795" max="799" width="4.625" style="41" customWidth="1"/>
    <col min="800" max="1024" width="9" style="41"/>
    <col min="1025" max="1025" width="3.125" style="41" customWidth="1"/>
    <col min="1026" max="1026" width="10.625" style="41" customWidth="1"/>
    <col min="1027" max="1031" width="4.625" style="41" customWidth="1"/>
    <col min="1032" max="1032" width="9" style="41"/>
    <col min="1033" max="1033" width="3.125" style="41" customWidth="1"/>
    <col min="1034" max="1034" width="10.625" style="41" customWidth="1"/>
    <col min="1035" max="1039" width="4.625" style="41" customWidth="1"/>
    <col min="1040" max="1040" width="9" style="41"/>
    <col min="1041" max="1041" width="3.125" style="41" customWidth="1"/>
    <col min="1042" max="1042" width="10.625" style="41" customWidth="1"/>
    <col min="1043" max="1047" width="4.625" style="41" customWidth="1"/>
    <col min="1048" max="1048" width="9" style="41"/>
    <col min="1049" max="1049" width="3.125" style="41" customWidth="1"/>
    <col min="1050" max="1050" width="10.625" style="41" customWidth="1"/>
    <col min="1051" max="1055" width="4.625" style="41" customWidth="1"/>
    <col min="1056" max="1280" width="9" style="41"/>
    <col min="1281" max="1281" width="3.125" style="41" customWidth="1"/>
    <col min="1282" max="1282" width="10.625" style="41" customWidth="1"/>
    <col min="1283" max="1287" width="4.625" style="41" customWidth="1"/>
    <col min="1288" max="1288" width="9" style="41"/>
    <col min="1289" max="1289" width="3.125" style="41" customWidth="1"/>
    <col min="1290" max="1290" width="10.625" style="41" customWidth="1"/>
    <col min="1291" max="1295" width="4.625" style="41" customWidth="1"/>
    <col min="1296" max="1296" width="9" style="41"/>
    <col min="1297" max="1297" width="3.125" style="41" customWidth="1"/>
    <col min="1298" max="1298" width="10.625" style="41" customWidth="1"/>
    <col min="1299" max="1303" width="4.625" style="41" customWidth="1"/>
    <col min="1304" max="1304" width="9" style="41"/>
    <col min="1305" max="1305" width="3.125" style="41" customWidth="1"/>
    <col min="1306" max="1306" width="10.625" style="41" customWidth="1"/>
    <col min="1307" max="1311" width="4.625" style="41" customWidth="1"/>
    <col min="1312" max="1536" width="9" style="41"/>
    <col min="1537" max="1537" width="3.125" style="41" customWidth="1"/>
    <col min="1538" max="1538" width="10.625" style="41" customWidth="1"/>
    <col min="1539" max="1543" width="4.625" style="41" customWidth="1"/>
    <col min="1544" max="1544" width="9" style="41"/>
    <col min="1545" max="1545" width="3.125" style="41" customWidth="1"/>
    <col min="1546" max="1546" width="10.625" style="41" customWidth="1"/>
    <col min="1547" max="1551" width="4.625" style="41" customWidth="1"/>
    <col min="1552" max="1552" width="9" style="41"/>
    <col min="1553" max="1553" width="3.125" style="41" customWidth="1"/>
    <col min="1554" max="1554" width="10.625" style="41" customWidth="1"/>
    <col min="1555" max="1559" width="4.625" style="41" customWidth="1"/>
    <col min="1560" max="1560" width="9" style="41"/>
    <col min="1561" max="1561" width="3.125" style="41" customWidth="1"/>
    <col min="1562" max="1562" width="10.625" style="41" customWidth="1"/>
    <col min="1563" max="1567" width="4.625" style="41" customWidth="1"/>
    <col min="1568" max="1792" width="9" style="41"/>
    <col min="1793" max="1793" width="3.125" style="41" customWidth="1"/>
    <col min="1794" max="1794" width="10.625" style="41" customWidth="1"/>
    <col min="1795" max="1799" width="4.625" style="41" customWidth="1"/>
    <col min="1800" max="1800" width="9" style="41"/>
    <col min="1801" max="1801" width="3.125" style="41" customWidth="1"/>
    <col min="1802" max="1802" width="10.625" style="41" customWidth="1"/>
    <col min="1803" max="1807" width="4.625" style="41" customWidth="1"/>
    <col min="1808" max="1808" width="9" style="41"/>
    <col min="1809" max="1809" width="3.125" style="41" customWidth="1"/>
    <col min="1810" max="1810" width="10.625" style="41" customWidth="1"/>
    <col min="1811" max="1815" width="4.625" style="41" customWidth="1"/>
    <col min="1816" max="1816" width="9" style="41"/>
    <col min="1817" max="1817" width="3.125" style="41" customWidth="1"/>
    <col min="1818" max="1818" width="10.625" style="41" customWidth="1"/>
    <col min="1819" max="1823" width="4.625" style="41" customWidth="1"/>
    <col min="1824" max="2048" width="9" style="41"/>
    <col min="2049" max="2049" width="3.125" style="41" customWidth="1"/>
    <col min="2050" max="2050" width="10.625" style="41" customWidth="1"/>
    <col min="2051" max="2055" width="4.625" style="41" customWidth="1"/>
    <col min="2056" max="2056" width="9" style="41"/>
    <col min="2057" max="2057" width="3.125" style="41" customWidth="1"/>
    <col min="2058" max="2058" width="10.625" style="41" customWidth="1"/>
    <col min="2059" max="2063" width="4.625" style="41" customWidth="1"/>
    <col min="2064" max="2064" width="9" style="41"/>
    <col min="2065" max="2065" width="3.125" style="41" customWidth="1"/>
    <col min="2066" max="2066" width="10.625" style="41" customWidth="1"/>
    <col min="2067" max="2071" width="4.625" style="41" customWidth="1"/>
    <col min="2072" max="2072" width="9" style="41"/>
    <col min="2073" max="2073" width="3.125" style="41" customWidth="1"/>
    <col min="2074" max="2074" width="10.625" style="41" customWidth="1"/>
    <col min="2075" max="2079" width="4.625" style="41" customWidth="1"/>
    <col min="2080" max="2304" width="9" style="41"/>
    <col min="2305" max="2305" width="3.125" style="41" customWidth="1"/>
    <col min="2306" max="2306" width="10.625" style="41" customWidth="1"/>
    <col min="2307" max="2311" width="4.625" style="41" customWidth="1"/>
    <col min="2312" max="2312" width="9" style="41"/>
    <col min="2313" max="2313" width="3.125" style="41" customWidth="1"/>
    <col min="2314" max="2314" width="10.625" style="41" customWidth="1"/>
    <col min="2315" max="2319" width="4.625" style="41" customWidth="1"/>
    <col min="2320" max="2320" width="9" style="41"/>
    <col min="2321" max="2321" width="3.125" style="41" customWidth="1"/>
    <col min="2322" max="2322" width="10.625" style="41" customWidth="1"/>
    <col min="2323" max="2327" width="4.625" style="41" customWidth="1"/>
    <col min="2328" max="2328" width="9" style="41"/>
    <col min="2329" max="2329" width="3.125" style="41" customWidth="1"/>
    <col min="2330" max="2330" width="10.625" style="41" customWidth="1"/>
    <col min="2331" max="2335" width="4.625" style="41" customWidth="1"/>
    <col min="2336" max="2560" width="9" style="41"/>
    <col min="2561" max="2561" width="3.125" style="41" customWidth="1"/>
    <col min="2562" max="2562" width="10.625" style="41" customWidth="1"/>
    <col min="2563" max="2567" width="4.625" style="41" customWidth="1"/>
    <col min="2568" max="2568" width="9" style="41"/>
    <col min="2569" max="2569" width="3.125" style="41" customWidth="1"/>
    <col min="2570" max="2570" width="10.625" style="41" customWidth="1"/>
    <col min="2571" max="2575" width="4.625" style="41" customWidth="1"/>
    <col min="2576" max="2576" width="9" style="41"/>
    <col min="2577" max="2577" width="3.125" style="41" customWidth="1"/>
    <col min="2578" max="2578" width="10.625" style="41" customWidth="1"/>
    <col min="2579" max="2583" width="4.625" style="41" customWidth="1"/>
    <col min="2584" max="2584" width="9" style="41"/>
    <col min="2585" max="2585" width="3.125" style="41" customWidth="1"/>
    <col min="2586" max="2586" width="10.625" style="41" customWidth="1"/>
    <col min="2587" max="2591" width="4.625" style="41" customWidth="1"/>
    <col min="2592" max="2816" width="9" style="41"/>
    <col min="2817" max="2817" width="3.125" style="41" customWidth="1"/>
    <col min="2818" max="2818" width="10.625" style="41" customWidth="1"/>
    <col min="2819" max="2823" width="4.625" style="41" customWidth="1"/>
    <col min="2824" max="2824" width="9" style="41"/>
    <col min="2825" max="2825" width="3.125" style="41" customWidth="1"/>
    <col min="2826" max="2826" width="10.625" style="41" customWidth="1"/>
    <col min="2827" max="2831" width="4.625" style="41" customWidth="1"/>
    <col min="2832" max="2832" width="9" style="41"/>
    <col min="2833" max="2833" width="3.125" style="41" customWidth="1"/>
    <col min="2834" max="2834" width="10.625" style="41" customWidth="1"/>
    <col min="2835" max="2839" width="4.625" style="41" customWidth="1"/>
    <col min="2840" max="2840" width="9" style="41"/>
    <col min="2841" max="2841" width="3.125" style="41" customWidth="1"/>
    <col min="2842" max="2842" width="10.625" style="41" customWidth="1"/>
    <col min="2843" max="2847" width="4.625" style="41" customWidth="1"/>
    <col min="2848" max="3072" width="9" style="41"/>
    <col min="3073" max="3073" width="3.125" style="41" customWidth="1"/>
    <col min="3074" max="3074" width="10.625" style="41" customWidth="1"/>
    <col min="3075" max="3079" width="4.625" style="41" customWidth="1"/>
    <col min="3080" max="3080" width="9" style="41"/>
    <col min="3081" max="3081" width="3.125" style="41" customWidth="1"/>
    <col min="3082" max="3082" width="10.625" style="41" customWidth="1"/>
    <col min="3083" max="3087" width="4.625" style="41" customWidth="1"/>
    <col min="3088" max="3088" width="9" style="41"/>
    <col min="3089" max="3089" width="3.125" style="41" customWidth="1"/>
    <col min="3090" max="3090" width="10.625" style="41" customWidth="1"/>
    <col min="3091" max="3095" width="4.625" style="41" customWidth="1"/>
    <col min="3096" max="3096" width="9" style="41"/>
    <col min="3097" max="3097" width="3.125" style="41" customWidth="1"/>
    <col min="3098" max="3098" width="10.625" style="41" customWidth="1"/>
    <col min="3099" max="3103" width="4.625" style="41" customWidth="1"/>
    <col min="3104" max="3328" width="9" style="41"/>
    <col min="3329" max="3329" width="3.125" style="41" customWidth="1"/>
    <col min="3330" max="3330" width="10.625" style="41" customWidth="1"/>
    <col min="3331" max="3335" width="4.625" style="41" customWidth="1"/>
    <col min="3336" max="3336" width="9" style="41"/>
    <col min="3337" max="3337" width="3.125" style="41" customWidth="1"/>
    <col min="3338" max="3338" width="10.625" style="41" customWidth="1"/>
    <col min="3339" max="3343" width="4.625" style="41" customWidth="1"/>
    <col min="3344" max="3344" width="9" style="41"/>
    <col min="3345" max="3345" width="3.125" style="41" customWidth="1"/>
    <col min="3346" max="3346" width="10.625" style="41" customWidth="1"/>
    <col min="3347" max="3351" width="4.625" style="41" customWidth="1"/>
    <col min="3352" max="3352" width="9" style="41"/>
    <col min="3353" max="3353" width="3.125" style="41" customWidth="1"/>
    <col min="3354" max="3354" width="10.625" style="41" customWidth="1"/>
    <col min="3355" max="3359" width="4.625" style="41" customWidth="1"/>
    <col min="3360" max="3584" width="9" style="41"/>
    <col min="3585" max="3585" width="3.125" style="41" customWidth="1"/>
    <col min="3586" max="3586" width="10.625" style="41" customWidth="1"/>
    <col min="3587" max="3591" width="4.625" style="41" customWidth="1"/>
    <col min="3592" max="3592" width="9" style="41"/>
    <col min="3593" max="3593" width="3.125" style="41" customWidth="1"/>
    <col min="3594" max="3594" width="10.625" style="41" customWidth="1"/>
    <col min="3595" max="3599" width="4.625" style="41" customWidth="1"/>
    <col min="3600" max="3600" width="9" style="41"/>
    <col min="3601" max="3601" width="3.125" style="41" customWidth="1"/>
    <col min="3602" max="3602" width="10.625" style="41" customWidth="1"/>
    <col min="3603" max="3607" width="4.625" style="41" customWidth="1"/>
    <col min="3608" max="3608" width="9" style="41"/>
    <col min="3609" max="3609" width="3.125" style="41" customWidth="1"/>
    <col min="3610" max="3610" width="10.625" style="41" customWidth="1"/>
    <col min="3611" max="3615" width="4.625" style="41" customWidth="1"/>
    <col min="3616" max="3840" width="9" style="41"/>
    <col min="3841" max="3841" width="3.125" style="41" customWidth="1"/>
    <col min="3842" max="3842" width="10.625" style="41" customWidth="1"/>
    <col min="3843" max="3847" width="4.625" style="41" customWidth="1"/>
    <col min="3848" max="3848" width="9" style="41"/>
    <col min="3849" max="3849" width="3.125" style="41" customWidth="1"/>
    <col min="3850" max="3850" width="10.625" style="41" customWidth="1"/>
    <col min="3851" max="3855" width="4.625" style="41" customWidth="1"/>
    <col min="3856" max="3856" width="9" style="41"/>
    <col min="3857" max="3857" width="3.125" style="41" customWidth="1"/>
    <col min="3858" max="3858" width="10.625" style="41" customWidth="1"/>
    <col min="3859" max="3863" width="4.625" style="41" customWidth="1"/>
    <col min="3864" max="3864" width="9" style="41"/>
    <col min="3865" max="3865" width="3.125" style="41" customWidth="1"/>
    <col min="3866" max="3866" width="10.625" style="41" customWidth="1"/>
    <col min="3867" max="3871" width="4.625" style="41" customWidth="1"/>
    <col min="3872" max="4096" width="9" style="41"/>
    <col min="4097" max="4097" width="3.125" style="41" customWidth="1"/>
    <col min="4098" max="4098" width="10.625" style="41" customWidth="1"/>
    <col min="4099" max="4103" width="4.625" style="41" customWidth="1"/>
    <col min="4104" max="4104" width="9" style="41"/>
    <col min="4105" max="4105" width="3.125" style="41" customWidth="1"/>
    <col min="4106" max="4106" width="10.625" style="41" customWidth="1"/>
    <col min="4107" max="4111" width="4.625" style="41" customWidth="1"/>
    <col min="4112" max="4112" width="9" style="41"/>
    <col min="4113" max="4113" width="3.125" style="41" customWidth="1"/>
    <col min="4114" max="4114" width="10.625" style="41" customWidth="1"/>
    <col min="4115" max="4119" width="4.625" style="41" customWidth="1"/>
    <col min="4120" max="4120" width="9" style="41"/>
    <col min="4121" max="4121" width="3.125" style="41" customWidth="1"/>
    <col min="4122" max="4122" width="10.625" style="41" customWidth="1"/>
    <col min="4123" max="4127" width="4.625" style="41" customWidth="1"/>
    <col min="4128" max="4352" width="9" style="41"/>
    <col min="4353" max="4353" width="3.125" style="41" customWidth="1"/>
    <col min="4354" max="4354" width="10.625" style="41" customWidth="1"/>
    <col min="4355" max="4359" width="4.625" style="41" customWidth="1"/>
    <col min="4360" max="4360" width="9" style="41"/>
    <col min="4361" max="4361" width="3.125" style="41" customWidth="1"/>
    <col min="4362" max="4362" width="10.625" style="41" customWidth="1"/>
    <col min="4363" max="4367" width="4.625" style="41" customWidth="1"/>
    <col min="4368" max="4368" width="9" style="41"/>
    <col min="4369" max="4369" width="3.125" style="41" customWidth="1"/>
    <col min="4370" max="4370" width="10.625" style="41" customWidth="1"/>
    <col min="4371" max="4375" width="4.625" style="41" customWidth="1"/>
    <col min="4376" max="4376" width="9" style="41"/>
    <col min="4377" max="4377" width="3.125" style="41" customWidth="1"/>
    <col min="4378" max="4378" width="10.625" style="41" customWidth="1"/>
    <col min="4379" max="4383" width="4.625" style="41" customWidth="1"/>
    <col min="4384" max="4608" width="9" style="41"/>
    <col min="4609" max="4609" width="3.125" style="41" customWidth="1"/>
    <col min="4610" max="4610" width="10.625" style="41" customWidth="1"/>
    <col min="4611" max="4615" width="4.625" style="41" customWidth="1"/>
    <col min="4616" max="4616" width="9" style="41"/>
    <col min="4617" max="4617" width="3.125" style="41" customWidth="1"/>
    <col min="4618" max="4618" width="10.625" style="41" customWidth="1"/>
    <col min="4619" max="4623" width="4.625" style="41" customWidth="1"/>
    <col min="4624" max="4624" width="9" style="41"/>
    <col min="4625" max="4625" width="3.125" style="41" customWidth="1"/>
    <col min="4626" max="4626" width="10.625" style="41" customWidth="1"/>
    <col min="4627" max="4631" width="4.625" style="41" customWidth="1"/>
    <col min="4632" max="4632" width="9" style="41"/>
    <col min="4633" max="4633" width="3.125" style="41" customWidth="1"/>
    <col min="4634" max="4634" width="10.625" style="41" customWidth="1"/>
    <col min="4635" max="4639" width="4.625" style="41" customWidth="1"/>
    <col min="4640" max="4864" width="9" style="41"/>
    <col min="4865" max="4865" width="3.125" style="41" customWidth="1"/>
    <col min="4866" max="4866" width="10.625" style="41" customWidth="1"/>
    <col min="4867" max="4871" width="4.625" style="41" customWidth="1"/>
    <col min="4872" max="4872" width="9" style="41"/>
    <col min="4873" max="4873" width="3.125" style="41" customWidth="1"/>
    <col min="4874" max="4874" width="10.625" style="41" customWidth="1"/>
    <col min="4875" max="4879" width="4.625" style="41" customWidth="1"/>
    <col min="4880" max="4880" width="9" style="41"/>
    <col min="4881" max="4881" width="3.125" style="41" customWidth="1"/>
    <col min="4882" max="4882" width="10.625" style="41" customWidth="1"/>
    <col min="4883" max="4887" width="4.625" style="41" customWidth="1"/>
    <col min="4888" max="4888" width="9" style="41"/>
    <col min="4889" max="4889" width="3.125" style="41" customWidth="1"/>
    <col min="4890" max="4890" width="10.625" style="41" customWidth="1"/>
    <col min="4891" max="4895" width="4.625" style="41" customWidth="1"/>
    <col min="4896" max="5120" width="9" style="41"/>
    <col min="5121" max="5121" width="3.125" style="41" customWidth="1"/>
    <col min="5122" max="5122" width="10.625" style="41" customWidth="1"/>
    <col min="5123" max="5127" width="4.625" style="41" customWidth="1"/>
    <col min="5128" max="5128" width="9" style="41"/>
    <col min="5129" max="5129" width="3.125" style="41" customWidth="1"/>
    <col min="5130" max="5130" width="10.625" style="41" customWidth="1"/>
    <col min="5131" max="5135" width="4.625" style="41" customWidth="1"/>
    <col min="5136" max="5136" width="9" style="41"/>
    <col min="5137" max="5137" width="3.125" style="41" customWidth="1"/>
    <col min="5138" max="5138" width="10.625" style="41" customWidth="1"/>
    <col min="5139" max="5143" width="4.625" style="41" customWidth="1"/>
    <col min="5144" max="5144" width="9" style="41"/>
    <col min="5145" max="5145" width="3.125" style="41" customWidth="1"/>
    <col min="5146" max="5146" width="10.625" style="41" customWidth="1"/>
    <col min="5147" max="5151" width="4.625" style="41" customWidth="1"/>
    <col min="5152" max="5376" width="9" style="41"/>
    <col min="5377" max="5377" width="3.125" style="41" customWidth="1"/>
    <col min="5378" max="5378" width="10.625" style="41" customWidth="1"/>
    <col min="5379" max="5383" width="4.625" style="41" customWidth="1"/>
    <col min="5384" max="5384" width="9" style="41"/>
    <col min="5385" max="5385" width="3.125" style="41" customWidth="1"/>
    <col min="5386" max="5386" width="10.625" style="41" customWidth="1"/>
    <col min="5387" max="5391" width="4.625" style="41" customWidth="1"/>
    <col min="5392" max="5392" width="9" style="41"/>
    <col min="5393" max="5393" width="3.125" style="41" customWidth="1"/>
    <col min="5394" max="5394" width="10.625" style="41" customWidth="1"/>
    <col min="5395" max="5399" width="4.625" style="41" customWidth="1"/>
    <col min="5400" max="5400" width="9" style="41"/>
    <col min="5401" max="5401" width="3.125" style="41" customWidth="1"/>
    <col min="5402" max="5402" width="10.625" style="41" customWidth="1"/>
    <col min="5403" max="5407" width="4.625" style="41" customWidth="1"/>
    <col min="5408" max="5632" width="9" style="41"/>
    <col min="5633" max="5633" width="3.125" style="41" customWidth="1"/>
    <col min="5634" max="5634" width="10.625" style="41" customWidth="1"/>
    <col min="5635" max="5639" width="4.625" style="41" customWidth="1"/>
    <col min="5640" max="5640" width="9" style="41"/>
    <col min="5641" max="5641" width="3.125" style="41" customWidth="1"/>
    <col min="5642" max="5642" width="10.625" style="41" customWidth="1"/>
    <col min="5643" max="5647" width="4.625" style="41" customWidth="1"/>
    <col min="5648" max="5648" width="9" style="41"/>
    <col min="5649" max="5649" width="3.125" style="41" customWidth="1"/>
    <col min="5650" max="5650" width="10.625" style="41" customWidth="1"/>
    <col min="5651" max="5655" width="4.625" style="41" customWidth="1"/>
    <col min="5656" max="5656" width="9" style="41"/>
    <col min="5657" max="5657" width="3.125" style="41" customWidth="1"/>
    <col min="5658" max="5658" width="10.625" style="41" customWidth="1"/>
    <col min="5659" max="5663" width="4.625" style="41" customWidth="1"/>
    <col min="5664" max="5888" width="9" style="41"/>
    <col min="5889" max="5889" width="3.125" style="41" customWidth="1"/>
    <col min="5890" max="5890" width="10.625" style="41" customWidth="1"/>
    <col min="5891" max="5895" width="4.625" style="41" customWidth="1"/>
    <col min="5896" max="5896" width="9" style="41"/>
    <col min="5897" max="5897" width="3.125" style="41" customWidth="1"/>
    <col min="5898" max="5898" width="10.625" style="41" customWidth="1"/>
    <col min="5899" max="5903" width="4.625" style="41" customWidth="1"/>
    <col min="5904" max="5904" width="9" style="41"/>
    <col min="5905" max="5905" width="3.125" style="41" customWidth="1"/>
    <col min="5906" max="5906" width="10.625" style="41" customWidth="1"/>
    <col min="5907" max="5911" width="4.625" style="41" customWidth="1"/>
    <col min="5912" max="5912" width="9" style="41"/>
    <col min="5913" max="5913" width="3.125" style="41" customWidth="1"/>
    <col min="5914" max="5914" width="10.625" style="41" customWidth="1"/>
    <col min="5915" max="5919" width="4.625" style="41" customWidth="1"/>
    <col min="5920" max="6144" width="9" style="41"/>
    <col min="6145" max="6145" width="3.125" style="41" customWidth="1"/>
    <col min="6146" max="6146" width="10.625" style="41" customWidth="1"/>
    <col min="6147" max="6151" width="4.625" style="41" customWidth="1"/>
    <col min="6152" max="6152" width="9" style="41"/>
    <col min="6153" max="6153" width="3.125" style="41" customWidth="1"/>
    <col min="6154" max="6154" width="10.625" style="41" customWidth="1"/>
    <col min="6155" max="6159" width="4.625" style="41" customWidth="1"/>
    <col min="6160" max="6160" width="9" style="41"/>
    <col min="6161" max="6161" width="3.125" style="41" customWidth="1"/>
    <col min="6162" max="6162" width="10.625" style="41" customWidth="1"/>
    <col min="6163" max="6167" width="4.625" style="41" customWidth="1"/>
    <col min="6168" max="6168" width="9" style="41"/>
    <col min="6169" max="6169" width="3.125" style="41" customWidth="1"/>
    <col min="6170" max="6170" width="10.625" style="41" customWidth="1"/>
    <col min="6171" max="6175" width="4.625" style="41" customWidth="1"/>
    <col min="6176" max="6400" width="9" style="41"/>
    <col min="6401" max="6401" width="3.125" style="41" customWidth="1"/>
    <col min="6402" max="6402" width="10.625" style="41" customWidth="1"/>
    <col min="6403" max="6407" width="4.625" style="41" customWidth="1"/>
    <col min="6408" max="6408" width="9" style="41"/>
    <col min="6409" max="6409" width="3.125" style="41" customWidth="1"/>
    <col min="6410" max="6410" width="10.625" style="41" customWidth="1"/>
    <col min="6411" max="6415" width="4.625" style="41" customWidth="1"/>
    <col min="6416" max="6416" width="9" style="41"/>
    <col min="6417" max="6417" width="3.125" style="41" customWidth="1"/>
    <col min="6418" max="6418" width="10.625" style="41" customWidth="1"/>
    <col min="6419" max="6423" width="4.625" style="41" customWidth="1"/>
    <col min="6424" max="6424" width="9" style="41"/>
    <col min="6425" max="6425" width="3.125" style="41" customWidth="1"/>
    <col min="6426" max="6426" width="10.625" style="41" customWidth="1"/>
    <col min="6427" max="6431" width="4.625" style="41" customWidth="1"/>
    <col min="6432" max="6656" width="9" style="41"/>
    <col min="6657" max="6657" width="3.125" style="41" customWidth="1"/>
    <col min="6658" max="6658" width="10.625" style="41" customWidth="1"/>
    <col min="6659" max="6663" width="4.625" style="41" customWidth="1"/>
    <col min="6664" max="6664" width="9" style="41"/>
    <col min="6665" max="6665" width="3.125" style="41" customWidth="1"/>
    <col min="6666" max="6666" width="10.625" style="41" customWidth="1"/>
    <col min="6667" max="6671" width="4.625" style="41" customWidth="1"/>
    <col min="6672" max="6672" width="9" style="41"/>
    <col min="6673" max="6673" width="3.125" style="41" customWidth="1"/>
    <col min="6674" max="6674" width="10.625" style="41" customWidth="1"/>
    <col min="6675" max="6679" width="4.625" style="41" customWidth="1"/>
    <col min="6680" max="6680" width="9" style="41"/>
    <col min="6681" max="6681" width="3.125" style="41" customWidth="1"/>
    <col min="6682" max="6682" width="10.625" style="41" customWidth="1"/>
    <col min="6683" max="6687" width="4.625" style="41" customWidth="1"/>
    <col min="6688" max="6912" width="9" style="41"/>
    <col min="6913" max="6913" width="3.125" style="41" customWidth="1"/>
    <col min="6914" max="6914" width="10.625" style="41" customWidth="1"/>
    <col min="6915" max="6919" width="4.625" style="41" customWidth="1"/>
    <col min="6920" max="6920" width="9" style="41"/>
    <col min="6921" max="6921" width="3.125" style="41" customWidth="1"/>
    <col min="6922" max="6922" width="10.625" style="41" customWidth="1"/>
    <col min="6923" max="6927" width="4.625" style="41" customWidth="1"/>
    <col min="6928" max="6928" width="9" style="41"/>
    <col min="6929" max="6929" width="3.125" style="41" customWidth="1"/>
    <col min="6930" max="6930" width="10.625" style="41" customWidth="1"/>
    <col min="6931" max="6935" width="4.625" style="41" customWidth="1"/>
    <col min="6936" max="6936" width="9" style="41"/>
    <col min="6937" max="6937" width="3.125" style="41" customWidth="1"/>
    <col min="6938" max="6938" width="10.625" style="41" customWidth="1"/>
    <col min="6939" max="6943" width="4.625" style="41" customWidth="1"/>
    <col min="6944" max="7168" width="9" style="41"/>
    <col min="7169" max="7169" width="3.125" style="41" customWidth="1"/>
    <col min="7170" max="7170" width="10.625" style="41" customWidth="1"/>
    <col min="7171" max="7175" width="4.625" style="41" customWidth="1"/>
    <col min="7176" max="7176" width="9" style="41"/>
    <col min="7177" max="7177" width="3.125" style="41" customWidth="1"/>
    <col min="7178" max="7178" width="10.625" style="41" customWidth="1"/>
    <col min="7179" max="7183" width="4.625" style="41" customWidth="1"/>
    <col min="7184" max="7184" width="9" style="41"/>
    <col min="7185" max="7185" width="3.125" style="41" customWidth="1"/>
    <col min="7186" max="7186" width="10.625" style="41" customWidth="1"/>
    <col min="7187" max="7191" width="4.625" style="41" customWidth="1"/>
    <col min="7192" max="7192" width="9" style="41"/>
    <col min="7193" max="7193" width="3.125" style="41" customWidth="1"/>
    <col min="7194" max="7194" width="10.625" style="41" customWidth="1"/>
    <col min="7195" max="7199" width="4.625" style="41" customWidth="1"/>
    <col min="7200" max="7424" width="9" style="41"/>
    <col min="7425" max="7425" width="3.125" style="41" customWidth="1"/>
    <col min="7426" max="7426" width="10.625" style="41" customWidth="1"/>
    <col min="7427" max="7431" width="4.625" style="41" customWidth="1"/>
    <col min="7432" max="7432" width="9" style="41"/>
    <col min="7433" max="7433" width="3.125" style="41" customWidth="1"/>
    <col min="7434" max="7434" width="10.625" style="41" customWidth="1"/>
    <col min="7435" max="7439" width="4.625" style="41" customWidth="1"/>
    <col min="7440" max="7440" width="9" style="41"/>
    <col min="7441" max="7441" width="3.125" style="41" customWidth="1"/>
    <col min="7442" max="7442" width="10.625" style="41" customWidth="1"/>
    <col min="7443" max="7447" width="4.625" style="41" customWidth="1"/>
    <col min="7448" max="7448" width="9" style="41"/>
    <col min="7449" max="7449" width="3.125" style="41" customWidth="1"/>
    <col min="7450" max="7450" width="10.625" style="41" customWidth="1"/>
    <col min="7451" max="7455" width="4.625" style="41" customWidth="1"/>
    <col min="7456" max="7680" width="9" style="41"/>
    <col min="7681" max="7681" width="3.125" style="41" customWidth="1"/>
    <col min="7682" max="7682" width="10.625" style="41" customWidth="1"/>
    <col min="7683" max="7687" width="4.625" style="41" customWidth="1"/>
    <col min="7688" max="7688" width="9" style="41"/>
    <col min="7689" max="7689" width="3.125" style="41" customWidth="1"/>
    <col min="7690" max="7690" width="10.625" style="41" customWidth="1"/>
    <col min="7691" max="7695" width="4.625" style="41" customWidth="1"/>
    <col min="7696" max="7696" width="9" style="41"/>
    <col min="7697" max="7697" width="3.125" style="41" customWidth="1"/>
    <col min="7698" max="7698" width="10.625" style="41" customWidth="1"/>
    <col min="7699" max="7703" width="4.625" style="41" customWidth="1"/>
    <col min="7704" max="7704" width="9" style="41"/>
    <col min="7705" max="7705" width="3.125" style="41" customWidth="1"/>
    <col min="7706" max="7706" width="10.625" style="41" customWidth="1"/>
    <col min="7707" max="7711" width="4.625" style="41" customWidth="1"/>
    <col min="7712" max="7936" width="9" style="41"/>
    <col min="7937" max="7937" width="3.125" style="41" customWidth="1"/>
    <col min="7938" max="7938" width="10.625" style="41" customWidth="1"/>
    <col min="7939" max="7943" width="4.625" style="41" customWidth="1"/>
    <col min="7944" max="7944" width="9" style="41"/>
    <col min="7945" max="7945" width="3.125" style="41" customWidth="1"/>
    <col min="7946" max="7946" width="10.625" style="41" customWidth="1"/>
    <col min="7947" max="7951" width="4.625" style="41" customWidth="1"/>
    <col min="7952" max="7952" width="9" style="41"/>
    <col min="7953" max="7953" width="3.125" style="41" customWidth="1"/>
    <col min="7954" max="7954" width="10.625" style="41" customWidth="1"/>
    <col min="7955" max="7959" width="4.625" style="41" customWidth="1"/>
    <col min="7960" max="7960" width="9" style="41"/>
    <col min="7961" max="7961" width="3.125" style="41" customWidth="1"/>
    <col min="7962" max="7962" width="10.625" style="41" customWidth="1"/>
    <col min="7963" max="7967" width="4.625" style="41" customWidth="1"/>
    <col min="7968" max="8192" width="9" style="41"/>
    <col min="8193" max="8193" width="3.125" style="41" customWidth="1"/>
    <col min="8194" max="8194" width="10.625" style="41" customWidth="1"/>
    <col min="8195" max="8199" width="4.625" style="41" customWidth="1"/>
    <col min="8200" max="8200" width="9" style="41"/>
    <col min="8201" max="8201" width="3.125" style="41" customWidth="1"/>
    <col min="8202" max="8202" width="10.625" style="41" customWidth="1"/>
    <col min="8203" max="8207" width="4.625" style="41" customWidth="1"/>
    <col min="8208" max="8208" width="9" style="41"/>
    <col min="8209" max="8209" width="3.125" style="41" customWidth="1"/>
    <col min="8210" max="8210" width="10.625" style="41" customWidth="1"/>
    <col min="8211" max="8215" width="4.625" style="41" customWidth="1"/>
    <col min="8216" max="8216" width="9" style="41"/>
    <col min="8217" max="8217" width="3.125" style="41" customWidth="1"/>
    <col min="8218" max="8218" width="10.625" style="41" customWidth="1"/>
    <col min="8219" max="8223" width="4.625" style="41" customWidth="1"/>
    <col min="8224" max="8448" width="9" style="41"/>
    <col min="8449" max="8449" width="3.125" style="41" customWidth="1"/>
    <col min="8450" max="8450" width="10.625" style="41" customWidth="1"/>
    <col min="8451" max="8455" width="4.625" style="41" customWidth="1"/>
    <col min="8456" max="8456" width="9" style="41"/>
    <col min="8457" max="8457" width="3.125" style="41" customWidth="1"/>
    <col min="8458" max="8458" width="10.625" style="41" customWidth="1"/>
    <col min="8459" max="8463" width="4.625" style="41" customWidth="1"/>
    <col min="8464" max="8464" width="9" style="41"/>
    <col min="8465" max="8465" width="3.125" style="41" customWidth="1"/>
    <col min="8466" max="8466" width="10.625" style="41" customWidth="1"/>
    <col min="8467" max="8471" width="4.625" style="41" customWidth="1"/>
    <col min="8472" max="8472" width="9" style="41"/>
    <col min="8473" max="8473" width="3.125" style="41" customWidth="1"/>
    <col min="8474" max="8474" width="10.625" style="41" customWidth="1"/>
    <col min="8475" max="8479" width="4.625" style="41" customWidth="1"/>
    <col min="8480" max="8704" width="9" style="41"/>
    <col min="8705" max="8705" width="3.125" style="41" customWidth="1"/>
    <col min="8706" max="8706" width="10.625" style="41" customWidth="1"/>
    <col min="8707" max="8711" width="4.625" style="41" customWidth="1"/>
    <col min="8712" max="8712" width="9" style="41"/>
    <col min="8713" max="8713" width="3.125" style="41" customWidth="1"/>
    <col min="8714" max="8714" width="10.625" style="41" customWidth="1"/>
    <col min="8715" max="8719" width="4.625" style="41" customWidth="1"/>
    <col min="8720" max="8720" width="9" style="41"/>
    <col min="8721" max="8721" width="3.125" style="41" customWidth="1"/>
    <col min="8722" max="8722" width="10.625" style="41" customWidth="1"/>
    <col min="8723" max="8727" width="4.625" style="41" customWidth="1"/>
    <col min="8728" max="8728" width="9" style="41"/>
    <col min="8729" max="8729" width="3.125" style="41" customWidth="1"/>
    <col min="8730" max="8730" width="10.625" style="41" customWidth="1"/>
    <col min="8731" max="8735" width="4.625" style="41" customWidth="1"/>
    <col min="8736" max="8960" width="9" style="41"/>
    <col min="8961" max="8961" width="3.125" style="41" customWidth="1"/>
    <col min="8962" max="8962" width="10.625" style="41" customWidth="1"/>
    <col min="8963" max="8967" width="4.625" style="41" customWidth="1"/>
    <col min="8968" max="8968" width="9" style="41"/>
    <col min="8969" max="8969" width="3.125" style="41" customWidth="1"/>
    <col min="8970" max="8970" width="10.625" style="41" customWidth="1"/>
    <col min="8971" max="8975" width="4.625" style="41" customWidth="1"/>
    <col min="8976" max="8976" width="9" style="41"/>
    <col min="8977" max="8977" width="3.125" style="41" customWidth="1"/>
    <col min="8978" max="8978" width="10.625" style="41" customWidth="1"/>
    <col min="8979" max="8983" width="4.625" style="41" customWidth="1"/>
    <col min="8984" max="8984" width="9" style="41"/>
    <col min="8985" max="8985" width="3.125" style="41" customWidth="1"/>
    <col min="8986" max="8986" width="10.625" style="41" customWidth="1"/>
    <col min="8987" max="8991" width="4.625" style="41" customWidth="1"/>
    <col min="8992" max="9216" width="9" style="41"/>
    <col min="9217" max="9217" width="3.125" style="41" customWidth="1"/>
    <col min="9218" max="9218" width="10.625" style="41" customWidth="1"/>
    <col min="9219" max="9223" width="4.625" style="41" customWidth="1"/>
    <col min="9224" max="9224" width="9" style="41"/>
    <col min="9225" max="9225" width="3.125" style="41" customWidth="1"/>
    <col min="9226" max="9226" width="10.625" style="41" customWidth="1"/>
    <col min="9227" max="9231" width="4.625" style="41" customWidth="1"/>
    <col min="9232" max="9232" width="9" style="41"/>
    <col min="9233" max="9233" width="3.125" style="41" customWidth="1"/>
    <col min="9234" max="9234" width="10.625" style="41" customWidth="1"/>
    <col min="9235" max="9239" width="4.625" style="41" customWidth="1"/>
    <col min="9240" max="9240" width="9" style="41"/>
    <col min="9241" max="9241" width="3.125" style="41" customWidth="1"/>
    <col min="9242" max="9242" width="10.625" style="41" customWidth="1"/>
    <col min="9243" max="9247" width="4.625" style="41" customWidth="1"/>
    <col min="9248" max="9472" width="9" style="41"/>
    <col min="9473" max="9473" width="3.125" style="41" customWidth="1"/>
    <col min="9474" max="9474" width="10.625" style="41" customWidth="1"/>
    <col min="9475" max="9479" width="4.625" style="41" customWidth="1"/>
    <col min="9480" max="9480" width="9" style="41"/>
    <col min="9481" max="9481" width="3.125" style="41" customWidth="1"/>
    <col min="9482" max="9482" width="10.625" style="41" customWidth="1"/>
    <col min="9483" max="9487" width="4.625" style="41" customWidth="1"/>
    <col min="9488" max="9488" width="9" style="41"/>
    <col min="9489" max="9489" width="3.125" style="41" customWidth="1"/>
    <col min="9490" max="9490" width="10.625" style="41" customWidth="1"/>
    <col min="9491" max="9495" width="4.625" style="41" customWidth="1"/>
    <col min="9496" max="9496" width="9" style="41"/>
    <col min="9497" max="9497" width="3.125" style="41" customWidth="1"/>
    <col min="9498" max="9498" width="10.625" style="41" customWidth="1"/>
    <col min="9499" max="9503" width="4.625" style="41" customWidth="1"/>
    <col min="9504" max="9728" width="9" style="41"/>
    <col min="9729" max="9729" width="3.125" style="41" customWidth="1"/>
    <col min="9730" max="9730" width="10.625" style="41" customWidth="1"/>
    <col min="9731" max="9735" width="4.625" style="41" customWidth="1"/>
    <col min="9736" max="9736" width="9" style="41"/>
    <col min="9737" max="9737" width="3.125" style="41" customWidth="1"/>
    <col min="9738" max="9738" width="10.625" style="41" customWidth="1"/>
    <col min="9739" max="9743" width="4.625" style="41" customWidth="1"/>
    <col min="9744" max="9744" width="9" style="41"/>
    <col min="9745" max="9745" width="3.125" style="41" customWidth="1"/>
    <col min="9746" max="9746" width="10.625" style="41" customWidth="1"/>
    <col min="9747" max="9751" width="4.625" style="41" customWidth="1"/>
    <col min="9752" max="9752" width="9" style="41"/>
    <col min="9753" max="9753" width="3.125" style="41" customWidth="1"/>
    <col min="9754" max="9754" width="10.625" style="41" customWidth="1"/>
    <col min="9755" max="9759" width="4.625" style="41" customWidth="1"/>
    <col min="9760" max="9984" width="9" style="41"/>
    <col min="9985" max="9985" width="3.125" style="41" customWidth="1"/>
    <col min="9986" max="9986" width="10.625" style="41" customWidth="1"/>
    <col min="9987" max="9991" width="4.625" style="41" customWidth="1"/>
    <col min="9992" max="9992" width="9" style="41"/>
    <col min="9993" max="9993" width="3.125" style="41" customWidth="1"/>
    <col min="9994" max="9994" width="10.625" style="41" customWidth="1"/>
    <col min="9995" max="9999" width="4.625" style="41" customWidth="1"/>
    <col min="10000" max="10000" width="9" style="41"/>
    <col min="10001" max="10001" width="3.125" style="41" customWidth="1"/>
    <col min="10002" max="10002" width="10.625" style="41" customWidth="1"/>
    <col min="10003" max="10007" width="4.625" style="41" customWidth="1"/>
    <col min="10008" max="10008" width="9" style="41"/>
    <col min="10009" max="10009" width="3.125" style="41" customWidth="1"/>
    <col min="10010" max="10010" width="10.625" style="41" customWidth="1"/>
    <col min="10011" max="10015" width="4.625" style="41" customWidth="1"/>
    <col min="10016" max="10240" width="9" style="41"/>
    <col min="10241" max="10241" width="3.125" style="41" customWidth="1"/>
    <col min="10242" max="10242" width="10.625" style="41" customWidth="1"/>
    <col min="10243" max="10247" width="4.625" style="41" customWidth="1"/>
    <col min="10248" max="10248" width="9" style="41"/>
    <col min="10249" max="10249" width="3.125" style="41" customWidth="1"/>
    <col min="10250" max="10250" width="10.625" style="41" customWidth="1"/>
    <col min="10251" max="10255" width="4.625" style="41" customWidth="1"/>
    <col min="10256" max="10256" width="9" style="41"/>
    <col min="10257" max="10257" width="3.125" style="41" customWidth="1"/>
    <col min="10258" max="10258" width="10.625" style="41" customWidth="1"/>
    <col min="10259" max="10263" width="4.625" style="41" customWidth="1"/>
    <col min="10264" max="10264" width="9" style="41"/>
    <col min="10265" max="10265" width="3.125" style="41" customWidth="1"/>
    <col min="10266" max="10266" width="10.625" style="41" customWidth="1"/>
    <col min="10267" max="10271" width="4.625" style="41" customWidth="1"/>
    <col min="10272" max="10496" width="9" style="41"/>
    <col min="10497" max="10497" width="3.125" style="41" customWidth="1"/>
    <col min="10498" max="10498" width="10.625" style="41" customWidth="1"/>
    <col min="10499" max="10503" width="4.625" style="41" customWidth="1"/>
    <col min="10504" max="10504" width="9" style="41"/>
    <col min="10505" max="10505" width="3.125" style="41" customWidth="1"/>
    <col min="10506" max="10506" width="10.625" style="41" customWidth="1"/>
    <col min="10507" max="10511" width="4.625" style="41" customWidth="1"/>
    <col min="10512" max="10512" width="9" style="41"/>
    <col min="10513" max="10513" width="3.125" style="41" customWidth="1"/>
    <col min="10514" max="10514" width="10.625" style="41" customWidth="1"/>
    <col min="10515" max="10519" width="4.625" style="41" customWidth="1"/>
    <col min="10520" max="10520" width="9" style="41"/>
    <col min="10521" max="10521" width="3.125" style="41" customWidth="1"/>
    <col min="10522" max="10522" width="10.625" style="41" customWidth="1"/>
    <col min="10523" max="10527" width="4.625" style="41" customWidth="1"/>
    <col min="10528" max="10752" width="9" style="41"/>
    <col min="10753" max="10753" width="3.125" style="41" customWidth="1"/>
    <col min="10754" max="10754" width="10.625" style="41" customWidth="1"/>
    <col min="10755" max="10759" width="4.625" style="41" customWidth="1"/>
    <col min="10760" max="10760" width="9" style="41"/>
    <col min="10761" max="10761" width="3.125" style="41" customWidth="1"/>
    <col min="10762" max="10762" width="10.625" style="41" customWidth="1"/>
    <col min="10763" max="10767" width="4.625" style="41" customWidth="1"/>
    <col min="10768" max="10768" width="9" style="41"/>
    <col min="10769" max="10769" width="3.125" style="41" customWidth="1"/>
    <col min="10770" max="10770" width="10.625" style="41" customWidth="1"/>
    <col min="10771" max="10775" width="4.625" style="41" customWidth="1"/>
    <col min="10776" max="10776" width="9" style="41"/>
    <col min="10777" max="10777" width="3.125" style="41" customWidth="1"/>
    <col min="10778" max="10778" width="10.625" style="41" customWidth="1"/>
    <col min="10779" max="10783" width="4.625" style="41" customWidth="1"/>
    <col min="10784" max="11008" width="9" style="41"/>
    <col min="11009" max="11009" width="3.125" style="41" customWidth="1"/>
    <col min="11010" max="11010" width="10.625" style="41" customWidth="1"/>
    <col min="11011" max="11015" width="4.625" style="41" customWidth="1"/>
    <col min="11016" max="11016" width="9" style="41"/>
    <col min="11017" max="11017" width="3.125" style="41" customWidth="1"/>
    <col min="11018" max="11018" width="10.625" style="41" customWidth="1"/>
    <col min="11019" max="11023" width="4.625" style="41" customWidth="1"/>
    <col min="11024" max="11024" width="9" style="41"/>
    <col min="11025" max="11025" width="3.125" style="41" customWidth="1"/>
    <col min="11026" max="11026" width="10.625" style="41" customWidth="1"/>
    <col min="11027" max="11031" width="4.625" style="41" customWidth="1"/>
    <col min="11032" max="11032" width="9" style="41"/>
    <col min="11033" max="11033" width="3.125" style="41" customWidth="1"/>
    <col min="11034" max="11034" width="10.625" style="41" customWidth="1"/>
    <col min="11035" max="11039" width="4.625" style="41" customWidth="1"/>
    <col min="11040" max="11264" width="9" style="41"/>
    <col min="11265" max="11265" width="3.125" style="41" customWidth="1"/>
    <col min="11266" max="11266" width="10.625" style="41" customWidth="1"/>
    <col min="11267" max="11271" width="4.625" style="41" customWidth="1"/>
    <col min="11272" max="11272" width="9" style="41"/>
    <col min="11273" max="11273" width="3.125" style="41" customWidth="1"/>
    <col min="11274" max="11274" width="10.625" style="41" customWidth="1"/>
    <col min="11275" max="11279" width="4.625" style="41" customWidth="1"/>
    <col min="11280" max="11280" width="9" style="41"/>
    <col min="11281" max="11281" width="3.125" style="41" customWidth="1"/>
    <col min="11282" max="11282" width="10.625" style="41" customWidth="1"/>
    <col min="11283" max="11287" width="4.625" style="41" customWidth="1"/>
    <col min="11288" max="11288" width="9" style="41"/>
    <col min="11289" max="11289" width="3.125" style="41" customWidth="1"/>
    <col min="11290" max="11290" width="10.625" style="41" customWidth="1"/>
    <col min="11291" max="11295" width="4.625" style="41" customWidth="1"/>
    <col min="11296" max="11520" width="9" style="41"/>
    <col min="11521" max="11521" width="3.125" style="41" customWidth="1"/>
    <col min="11522" max="11522" width="10.625" style="41" customWidth="1"/>
    <col min="11523" max="11527" width="4.625" style="41" customWidth="1"/>
    <col min="11528" max="11528" width="9" style="41"/>
    <col min="11529" max="11529" width="3.125" style="41" customWidth="1"/>
    <col min="11530" max="11530" width="10.625" style="41" customWidth="1"/>
    <col min="11531" max="11535" width="4.625" style="41" customWidth="1"/>
    <col min="11536" max="11536" width="9" style="41"/>
    <col min="11537" max="11537" width="3.125" style="41" customWidth="1"/>
    <col min="11538" max="11538" width="10.625" style="41" customWidth="1"/>
    <col min="11539" max="11543" width="4.625" style="41" customWidth="1"/>
    <col min="11544" max="11544" width="9" style="41"/>
    <col min="11545" max="11545" width="3.125" style="41" customWidth="1"/>
    <col min="11546" max="11546" width="10.625" style="41" customWidth="1"/>
    <col min="11547" max="11551" width="4.625" style="41" customWidth="1"/>
    <col min="11552" max="11776" width="9" style="41"/>
    <col min="11777" max="11777" width="3.125" style="41" customWidth="1"/>
    <col min="11778" max="11778" width="10.625" style="41" customWidth="1"/>
    <col min="11779" max="11783" width="4.625" style="41" customWidth="1"/>
    <col min="11784" max="11784" width="9" style="41"/>
    <col min="11785" max="11785" width="3.125" style="41" customWidth="1"/>
    <col min="11786" max="11786" width="10.625" style="41" customWidth="1"/>
    <col min="11787" max="11791" width="4.625" style="41" customWidth="1"/>
    <col min="11792" max="11792" width="9" style="41"/>
    <col min="11793" max="11793" width="3.125" style="41" customWidth="1"/>
    <col min="11794" max="11794" width="10.625" style="41" customWidth="1"/>
    <col min="11795" max="11799" width="4.625" style="41" customWidth="1"/>
    <col min="11800" max="11800" width="9" style="41"/>
    <col min="11801" max="11801" width="3.125" style="41" customWidth="1"/>
    <col min="11802" max="11802" width="10.625" style="41" customWidth="1"/>
    <col min="11803" max="11807" width="4.625" style="41" customWidth="1"/>
    <col min="11808" max="12032" width="9" style="41"/>
    <col min="12033" max="12033" width="3.125" style="41" customWidth="1"/>
    <col min="12034" max="12034" width="10.625" style="41" customWidth="1"/>
    <col min="12035" max="12039" width="4.625" style="41" customWidth="1"/>
    <col min="12040" max="12040" width="9" style="41"/>
    <col min="12041" max="12041" width="3.125" style="41" customWidth="1"/>
    <col min="12042" max="12042" width="10.625" style="41" customWidth="1"/>
    <col min="12043" max="12047" width="4.625" style="41" customWidth="1"/>
    <col min="12048" max="12048" width="9" style="41"/>
    <col min="12049" max="12049" width="3.125" style="41" customWidth="1"/>
    <col min="12050" max="12050" width="10.625" style="41" customWidth="1"/>
    <col min="12051" max="12055" width="4.625" style="41" customWidth="1"/>
    <col min="12056" max="12056" width="9" style="41"/>
    <col min="12057" max="12057" width="3.125" style="41" customWidth="1"/>
    <col min="12058" max="12058" width="10.625" style="41" customWidth="1"/>
    <col min="12059" max="12063" width="4.625" style="41" customWidth="1"/>
    <col min="12064" max="12288" width="9" style="41"/>
    <col min="12289" max="12289" width="3.125" style="41" customWidth="1"/>
    <col min="12290" max="12290" width="10.625" style="41" customWidth="1"/>
    <col min="12291" max="12295" width="4.625" style="41" customWidth="1"/>
    <col min="12296" max="12296" width="9" style="41"/>
    <col min="12297" max="12297" width="3.125" style="41" customWidth="1"/>
    <col min="12298" max="12298" width="10.625" style="41" customWidth="1"/>
    <col min="12299" max="12303" width="4.625" style="41" customWidth="1"/>
    <col min="12304" max="12304" width="9" style="41"/>
    <col min="12305" max="12305" width="3.125" style="41" customWidth="1"/>
    <col min="12306" max="12306" width="10.625" style="41" customWidth="1"/>
    <col min="12307" max="12311" width="4.625" style="41" customWidth="1"/>
    <col min="12312" max="12312" width="9" style="41"/>
    <col min="12313" max="12313" width="3.125" style="41" customWidth="1"/>
    <col min="12314" max="12314" width="10.625" style="41" customWidth="1"/>
    <col min="12315" max="12319" width="4.625" style="41" customWidth="1"/>
    <col min="12320" max="12544" width="9" style="41"/>
    <col min="12545" max="12545" width="3.125" style="41" customWidth="1"/>
    <col min="12546" max="12546" width="10.625" style="41" customWidth="1"/>
    <col min="12547" max="12551" width="4.625" style="41" customWidth="1"/>
    <col min="12552" max="12552" width="9" style="41"/>
    <col min="12553" max="12553" width="3.125" style="41" customWidth="1"/>
    <col min="12554" max="12554" width="10.625" style="41" customWidth="1"/>
    <col min="12555" max="12559" width="4.625" style="41" customWidth="1"/>
    <col min="12560" max="12560" width="9" style="41"/>
    <col min="12561" max="12561" width="3.125" style="41" customWidth="1"/>
    <col min="12562" max="12562" width="10.625" style="41" customWidth="1"/>
    <col min="12563" max="12567" width="4.625" style="41" customWidth="1"/>
    <col min="12568" max="12568" width="9" style="41"/>
    <col min="12569" max="12569" width="3.125" style="41" customWidth="1"/>
    <col min="12570" max="12570" width="10.625" style="41" customWidth="1"/>
    <col min="12571" max="12575" width="4.625" style="41" customWidth="1"/>
    <col min="12576" max="12800" width="9" style="41"/>
    <col min="12801" max="12801" width="3.125" style="41" customWidth="1"/>
    <col min="12802" max="12802" width="10.625" style="41" customWidth="1"/>
    <col min="12803" max="12807" width="4.625" style="41" customWidth="1"/>
    <col min="12808" max="12808" width="9" style="41"/>
    <col min="12809" max="12809" width="3.125" style="41" customWidth="1"/>
    <col min="12810" max="12810" width="10.625" style="41" customWidth="1"/>
    <col min="12811" max="12815" width="4.625" style="41" customWidth="1"/>
    <col min="12816" max="12816" width="9" style="41"/>
    <col min="12817" max="12817" width="3.125" style="41" customWidth="1"/>
    <col min="12818" max="12818" width="10.625" style="41" customWidth="1"/>
    <col min="12819" max="12823" width="4.625" style="41" customWidth="1"/>
    <col min="12824" max="12824" width="9" style="41"/>
    <col min="12825" max="12825" width="3.125" style="41" customWidth="1"/>
    <col min="12826" max="12826" width="10.625" style="41" customWidth="1"/>
    <col min="12827" max="12831" width="4.625" style="41" customWidth="1"/>
    <col min="12832" max="13056" width="9" style="41"/>
    <col min="13057" max="13057" width="3.125" style="41" customWidth="1"/>
    <col min="13058" max="13058" width="10.625" style="41" customWidth="1"/>
    <col min="13059" max="13063" width="4.625" style="41" customWidth="1"/>
    <col min="13064" max="13064" width="9" style="41"/>
    <col min="13065" max="13065" width="3.125" style="41" customWidth="1"/>
    <col min="13066" max="13066" width="10.625" style="41" customWidth="1"/>
    <col min="13067" max="13071" width="4.625" style="41" customWidth="1"/>
    <col min="13072" max="13072" width="9" style="41"/>
    <col min="13073" max="13073" width="3.125" style="41" customWidth="1"/>
    <col min="13074" max="13074" width="10.625" style="41" customWidth="1"/>
    <col min="13075" max="13079" width="4.625" style="41" customWidth="1"/>
    <col min="13080" max="13080" width="9" style="41"/>
    <col min="13081" max="13081" width="3.125" style="41" customWidth="1"/>
    <col min="13082" max="13082" width="10.625" style="41" customWidth="1"/>
    <col min="13083" max="13087" width="4.625" style="41" customWidth="1"/>
    <col min="13088" max="13312" width="9" style="41"/>
    <col min="13313" max="13313" width="3.125" style="41" customWidth="1"/>
    <col min="13314" max="13314" width="10.625" style="41" customWidth="1"/>
    <col min="13315" max="13319" width="4.625" style="41" customWidth="1"/>
    <col min="13320" max="13320" width="9" style="41"/>
    <col min="13321" max="13321" width="3.125" style="41" customWidth="1"/>
    <col min="13322" max="13322" width="10.625" style="41" customWidth="1"/>
    <col min="13323" max="13327" width="4.625" style="41" customWidth="1"/>
    <col min="13328" max="13328" width="9" style="41"/>
    <col min="13329" max="13329" width="3.125" style="41" customWidth="1"/>
    <col min="13330" max="13330" width="10.625" style="41" customWidth="1"/>
    <col min="13331" max="13335" width="4.625" style="41" customWidth="1"/>
    <col min="13336" max="13336" width="9" style="41"/>
    <col min="13337" max="13337" width="3.125" style="41" customWidth="1"/>
    <col min="13338" max="13338" width="10.625" style="41" customWidth="1"/>
    <col min="13339" max="13343" width="4.625" style="41" customWidth="1"/>
    <col min="13344" max="13568" width="9" style="41"/>
    <col min="13569" max="13569" width="3.125" style="41" customWidth="1"/>
    <col min="13570" max="13570" width="10.625" style="41" customWidth="1"/>
    <col min="13571" max="13575" width="4.625" style="41" customWidth="1"/>
    <col min="13576" max="13576" width="9" style="41"/>
    <col min="13577" max="13577" width="3.125" style="41" customWidth="1"/>
    <col min="13578" max="13578" width="10.625" style="41" customWidth="1"/>
    <col min="13579" max="13583" width="4.625" style="41" customWidth="1"/>
    <col min="13584" max="13584" width="9" style="41"/>
    <col min="13585" max="13585" width="3.125" style="41" customWidth="1"/>
    <col min="13586" max="13586" width="10.625" style="41" customWidth="1"/>
    <col min="13587" max="13591" width="4.625" style="41" customWidth="1"/>
    <col min="13592" max="13592" width="9" style="41"/>
    <col min="13593" max="13593" width="3.125" style="41" customWidth="1"/>
    <col min="13594" max="13594" width="10.625" style="41" customWidth="1"/>
    <col min="13595" max="13599" width="4.625" style="41" customWidth="1"/>
    <col min="13600" max="13824" width="9" style="41"/>
    <col min="13825" max="13825" width="3.125" style="41" customWidth="1"/>
    <col min="13826" max="13826" width="10.625" style="41" customWidth="1"/>
    <col min="13827" max="13831" width="4.625" style="41" customWidth="1"/>
    <col min="13832" max="13832" width="9" style="41"/>
    <col min="13833" max="13833" width="3.125" style="41" customWidth="1"/>
    <col min="13834" max="13834" width="10.625" style="41" customWidth="1"/>
    <col min="13835" max="13839" width="4.625" style="41" customWidth="1"/>
    <col min="13840" max="13840" width="9" style="41"/>
    <col min="13841" max="13841" width="3.125" style="41" customWidth="1"/>
    <col min="13842" max="13842" width="10.625" style="41" customWidth="1"/>
    <col min="13843" max="13847" width="4.625" style="41" customWidth="1"/>
    <col min="13848" max="13848" width="9" style="41"/>
    <col min="13849" max="13849" width="3.125" style="41" customWidth="1"/>
    <col min="13850" max="13850" width="10.625" style="41" customWidth="1"/>
    <col min="13851" max="13855" width="4.625" style="41" customWidth="1"/>
    <col min="13856" max="14080" width="9" style="41"/>
    <col min="14081" max="14081" width="3.125" style="41" customWidth="1"/>
    <col min="14082" max="14082" width="10.625" style="41" customWidth="1"/>
    <col min="14083" max="14087" width="4.625" style="41" customWidth="1"/>
    <col min="14088" max="14088" width="9" style="41"/>
    <col min="14089" max="14089" width="3.125" style="41" customWidth="1"/>
    <col min="14090" max="14090" width="10.625" style="41" customWidth="1"/>
    <col min="14091" max="14095" width="4.625" style="41" customWidth="1"/>
    <col min="14096" max="14096" width="9" style="41"/>
    <col min="14097" max="14097" width="3.125" style="41" customWidth="1"/>
    <col min="14098" max="14098" width="10.625" style="41" customWidth="1"/>
    <col min="14099" max="14103" width="4.625" style="41" customWidth="1"/>
    <col min="14104" max="14104" width="9" style="41"/>
    <col min="14105" max="14105" width="3.125" style="41" customWidth="1"/>
    <col min="14106" max="14106" width="10.625" style="41" customWidth="1"/>
    <col min="14107" max="14111" width="4.625" style="41" customWidth="1"/>
    <col min="14112" max="14336" width="9" style="41"/>
    <col min="14337" max="14337" width="3.125" style="41" customWidth="1"/>
    <col min="14338" max="14338" width="10.625" style="41" customWidth="1"/>
    <col min="14339" max="14343" width="4.625" style="41" customWidth="1"/>
    <col min="14344" max="14344" width="9" style="41"/>
    <col min="14345" max="14345" width="3.125" style="41" customWidth="1"/>
    <col min="14346" max="14346" width="10.625" style="41" customWidth="1"/>
    <col min="14347" max="14351" width="4.625" style="41" customWidth="1"/>
    <col min="14352" max="14352" width="9" style="41"/>
    <col min="14353" max="14353" width="3.125" style="41" customWidth="1"/>
    <col min="14354" max="14354" width="10.625" style="41" customWidth="1"/>
    <col min="14355" max="14359" width="4.625" style="41" customWidth="1"/>
    <col min="14360" max="14360" width="9" style="41"/>
    <col min="14361" max="14361" width="3.125" style="41" customWidth="1"/>
    <col min="14362" max="14362" width="10.625" style="41" customWidth="1"/>
    <col min="14363" max="14367" width="4.625" style="41" customWidth="1"/>
    <col min="14368" max="14592" width="9" style="41"/>
    <col min="14593" max="14593" width="3.125" style="41" customWidth="1"/>
    <col min="14594" max="14594" width="10.625" style="41" customWidth="1"/>
    <col min="14595" max="14599" width="4.625" style="41" customWidth="1"/>
    <col min="14600" max="14600" width="9" style="41"/>
    <col min="14601" max="14601" width="3.125" style="41" customWidth="1"/>
    <col min="14602" max="14602" width="10.625" style="41" customWidth="1"/>
    <col min="14603" max="14607" width="4.625" style="41" customWidth="1"/>
    <col min="14608" max="14608" width="9" style="41"/>
    <col min="14609" max="14609" width="3.125" style="41" customWidth="1"/>
    <col min="14610" max="14610" width="10.625" style="41" customWidth="1"/>
    <col min="14611" max="14615" width="4.625" style="41" customWidth="1"/>
    <col min="14616" max="14616" width="9" style="41"/>
    <col min="14617" max="14617" width="3.125" style="41" customWidth="1"/>
    <col min="14618" max="14618" width="10.625" style="41" customWidth="1"/>
    <col min="14619" max="14623" width="4.625" style="41" customWidth="1"/>
    <col min="14624" max="14848" width="9" style="41"/>
    <col min="14849" max="14849" width="3.125" style="41" customWidth="1"/>
    <col min="14850" max="14850" width="10.625" style="41" customWidth="1"/>
    <col min="14851" max="14855" width="4.625" style="41" customWidth="1"/>
    <col min="14856" max="14856" width="9" style="41"/>
    <col min="14857" max="14857" width="3.125" style="41" customWidth="1"/>
    <col min="14858" max="14858" width="10.625" style="41" customWidth="1"/>
    <col min="14859" max="14863" width="4.625" style="41" customWidth="1"/>
    <col min="14864" max="14864" width="9" style="41"/>
    <col min="14865" max="14865" width="3.125" style="41" customWidth="1"/>
    <col min="14866" max="14866" width="10.625" style="41" customWidth="1"/>
    <col min="14867" max="14871" width="4.625" style="41" customWidth="1"/>
    <col min="14872" max="14872" width="9" style="41"/>
    <col min="14873" max="14873" width="3.125" style="41" customWidth="1"/>
    <col min="14874" max="14874" width="10.625" style="41" customWidth="1"/>
    <col min="14875" max="14879" width="4.625" style="41" customWidth="1"/>
    <col min="14880" max="15104" width="9" style="41"/>
    <col min="15105" max="15105" width="3.125" style="41" customWidth="1"/>
    <col min="15106" max="15106" width="10.625" style="41" customWidth="1"/>
    <col min="15107" max="15111" width="4.625" style="41" customWidth="1"/>
    <col min="15112" max="15112" width="9" style="41"/>
    <col min="15113" max="15113" width="3.125" style="41" customWidth="1"/>
    <col min="15114" max="15114" width="10.625" style="41" customWidth="1"/>
    <col min="15115" max="15119" width="4.625" style="41" customWidth="1"/>
    <col min="15120" max="15120" width="9" style="41"/>
    <col min="15121" max="15121" width="3.125" style="41" customWidth="1"/>
    <col min="15122" max="15122" width="10.625" style="41" customWidth="1"/>
    <col min="15123" max="15127" width="4.625" style="41" customWidth="1"/>
    <col min="15128" max="15128" width="9" style="41"/>
    <col min="15129" max="15129" width="3.125" style="41" customWidth="1"/>
    <col min="15130" max="15130" width="10.625" style="41" customWidth="1"/>
    <col min="15131" max="15135" width="4.625" style="41" customWidth="1"/>
    <col min="15136" max="15360" width="9" style="41"/>
    <col min="15361" max="15361" width="3.125" style="41" customWidth="1"/>
    <col min="15362" max="15362" width="10.625" style="41" customWidth="1"/>
    <col min="15363" max="15367" width="4.625" style="41" customWidth="1"/>
    <col min="15368" max="15368" width="9" style="41"/>
    <col min="15369" max="15369" width="3.125" style="41" customWidth="1"/>
    <col min="15370" max="15370" width="10.625" style="41" customWidth="1"/>
    <col min="15371" max="15375" width="4.625" style="41" customWidth="1"/>
    <col min="15376" max="15376" width="9" style="41"/>
    <col min="15377" max="15377" width="3.125" style="41" customWidth="1"/>
    <col min="15378" max="15378" width="10.625" style="41" customWidth="1"/>
    <col min="15379" max="15383" width="4.625" style="41" customWidth="1"/>
    <col min="15384" max="15384" width="9" style="41"/>
    <col min="15385" max="15385" width="3.125" style="41" customWidth="1"/>
    <col min="15386" max="15386" width="10.625" style="41" customWidth="1"/>
    <col min="15387" max="15391" width="4.625" style="41" customWidth="1"/>
    <col min="15392" max="15616" width="9" style="41"/>
    <col min="15617" max="15617" width="3.125" style="41" customWidth="1"/>
    <col min="15618" max="15618" width="10.625" style="41" customWidth="1"/>
    <col min="15619" max="15623" width="4.625" style="41" customWidth="1"/>
    <col min="15624" max="15624" width="9" style="41"/>
    <col min="15625" max="15625" width="3.125" style="41" customWidth="1"/>
    <col min="15626" max="15626" width="10.625" style="41" customWidth="1"/>
    <col min="15627" max="15631" width="4.625" style="41" customWidth="1"/>
    <col min="15632" max="15632" width="9" style="41"/>
    <col min="15633" max="15633" width="3.125" style="41" customWidth="1"/>
    <col min="15634" max="15634" width="10.625" style="41" customWidth="1"/>
    <col min="15635" max="15639" width="4.625" style="41" customWidth="1"/>
    <col min="15640" max="15640" width="9" style="41"/>
    <col min="15641" max="15641" width="3.125" style="41" customWidth="1"/>
    <col min="15642" max="15642" width="10.625" style="41" customWidth="1"/>
    <col min="15643" max="15647" width="4.625" style="41" customWidth="1"/>
    <col min="15648" max="15872" width="9" style="41"/>
    <col min="15873" max="15873" width="3.125" style="41" customWidth="1"/>
    <col min="15874" max="15874" width="10.625" style="41" customWidth="1"/>
    <col min="15875" max="15879" width="4.625" style="41" customWidth="1"/>
    <col min="15880" max="15880" width="9" style="41"/>
    <col min="15881" max="15881" width="3.125" style="41" customWidth="1"/>
    <col min="15882" max="15882" width="10.625" style="41" customWidth="1"/>
    <col min="15883" max="15887" width="4.625" style="41" customWidth="1"/>
    <col min="15888" max="15888" width="9" style="41"/>
    <col min="15889" max="15889" width="3.125" style="41" customWidth="1"/>
    <col min="15890" max="15890" width="10.625" style="41" customWidth="1"/>
    <col min="15891" max="15895" width="4.625" style="41" customWidth="1"/>
    <col min="15896" max="15896" width="9" style="41"/>
    <col min="15897" max="15897" width="3.125" style="41" customWidth="1"/>
    <col min="15898" max="15898" width="10.625" style="41" customWidth="1"/>
    <col min="15899" max="15903" width="4.625" style="41" customWidth="1"/>
    <col min="15904" max="16128" width="9" style="41"/>
    <col min="16129" max="16129" width="3.125" style="41" customWidth="1"/>
    <col min="16130" max="16130" width="10.625" style="41" customWidth="1"/>
    <col min="16131" max="16135" width="4.625" style="41" customWidth="1"/>
    <col min="16136" max="16136" width="9" style="41"/>
    <col min="16137" max="16137" width="3.125" style="41" customWidth="1"/>
    <col min="16138" max="16138" width="10.625" style="41" customWidth="1"/>
    <col min="16139" max="16143" width="4.625" style="41" customWidth="1"/>
    <col min="16144" max="16144" width="9" style="41"/>
    <col min="16145" max="16145" width="3.125" style="41" customWidth="1"/>
    <col min="16146" max="16146" width="10.625" style="41" customWidth="1"/>
    <col min="16147" max="16151" width="4.625" style="41" customWidth="1"/>
    <col min="16152" max="16152" width="9" style="41"/>
    <col min="16153" max="16153" width="3.125" style="41" customWidth="1"/>
    <col min="16154" max="16154" width="10.625" style="41" customWidth="1"/>
    <col min="16155" max="16159" width="4.625" style="41" customWidth="1"/>
    <col min="16160" max="16384" width="9" style="41"/>
  </cols>
  <sheetData>
    <row r="1" spans="1:31">
      <c r="B1" s="41" t="str">
        <f>'【印刷】名簿（B4）'!B1</f>
        <v>1年A組</v>
      </c>
      <c r="D1" s="41" t="str">
        <f>'【印刷】名簿（B4）'!L1</f>
        <v>担任　佐藤　二郎</v>
      </c>
      <c r="J1" s="41" t="str">
        <f>'【印刷】名簿（B4）'!B1</f>
        <v>1年A組</v>
      </c>
      <c r="L1" s="41" t="str">
        <f>'【印刷】名簿（B4）'!L1</f>
        <v>担任　佐藤　二郎</v>
      </c>
      <c r="R1" s="41" t="str">
        <f>'【印刷】名簿（B4）'!B1</f>
        <v>1年A組</v>
      </c>
      <c r="T1" s="41" t="str">
        <f>'【印刷】名簿（B4）'!L1</f>
        <v>担任　佐藤　二郎</v>
      </c>
      <c r="Z1" s="41" t="str">
        <f>'【印刷】名簿（B4）'!B1</f>
        <v>1年A組</v>
      </c>
      <c r="AB1" s="41" t="str">
        <f>'【印刷】名簿（B4）'!L1</f>
        <v>担任　佐藤　二郎</v>
      </c>
    </row>
    <row r="2" spans="1:31" ht="68.25" customHeight="1">
      <c r="A2" s="42"/>
      <c r="B2" s="43" t="s">
        <v>13</v>
      </c>
      <c r="C2" s="48"/>
      <c r="D2" s="45"/>
      <c r="E2" s="46"/>
      <c r="F2" s="46"/>
      <c r="G2" s="80"/>
      <c r="I2" s="42"/>
      <c r="J2" s="43" t="s">
        <v>13</v>
      </c>
      <c r="K2" s="48"/>
      <c r="L2" s="45"/>
      <c r="M2" s="46"/>
      <c r="N2" s="46"/>
      <c r="O2" s="80"/>
      <c r="Q2" s="42"/>
      <c r="R2" s="43" t="s">
        <v>13</v>
      </c>
      <c r="S2" s="48"/>
      <c r="T2" s="45"/>
      <c r="U2" s="46"/>
      <c r="V2" s="46"/>
      <c r="W2" s="80"/>
      <c r="Y2" s="42"/>
      <c r="Z2" s="43" t="s">
        <v>13</v>
      </c>
      <c r="AA2" s="48"/>
      <c r="AB2" s="45"/>
      <c r="AC2" s="46"/>
      <c r="AD2" s="46"/>
      <c r="AE2" s="80"/>
    </row>
    <row r="3" spans="1:31" ht="15.95" customHeight="1">
      <c r="A3" s="50">
        <f>'【印刷】名簿（B4）'!A3</f>
        <v>1</v>
      </c>
      <c r="B3" s="51" t="str">
        <f>'【印刷】名簿（B4）'!B3</f>
        <v>佐藤 太郎</v>
      </c>
      <c r="C3" s="56"/>
      <c r="D3" s="53"/>
      <c r="E3" s="54"/>
      <c r="F3" s="54"/>
      <c r="G3" s="81"/>
      <c r="I3" s="50">
        <f>'【印刷】名簿（B4）'!A3</f>
        <v>1</v>
      </c>
      <c r="J3" s="51" t="str">
        <f>'【印刷】名簿（B4）'!B3</f>
        <v>佐藤 太郎</v>
      </c>
      <c r="K3" s="56"/>
      <c r="L3" s="53"/>
      <c r="M3" s="54"/>
      <c r="N3" s="54"/>
      <c r="O3" s="81"/>
      <c r="Q3" s="50">
        <f>'【印刷】名簿（B4）'!A3</f>
        <v>1</v>
      </c>
      <c r="R3" s="51" t="str">
        <f>'【印刷】名簿（B4）'!B3</f>
        <v>佐藤 太郎</v>
      </c>
      <c r="S3" s="56"/>
      <c r="T3" s="53"/>
      <c r="U3" s="54"/>
      <c r="V3" s="54"/>
      <c r="W3" s="81"/>
      <c r="Y3" s="50">
        <f>'【印刷】名簿（B4）'!A3</f>
        <v>1</v>
      </c>
      <c r="Z3" s="51" t="str">
        <f>'【印刷】名簿（B4）'!B3</f>
        <v>佐藤 太郎</v>
      </c>
      <c r="AA3" s="56"/>
      <c r="AB3" s="53"/>
      <c r="AC3" s="54"/>
      <c r="AD3" s="54"/>
      <c r="AE3" s="81"/>
    </row>
    <row r="4" spans="1:31" ht="15.95" customHeight="1">
      <c r="A4" s="58">
        <f>'【印刷】名簿（B4）'!A4</f>
        <v>2</v>
      </c>
      <c r="B4" s="59" t="str">
        <f>'【印刷】名簿（B4）'!B4</f>
        <v>伊藤 次郎</v>
      </c>
      <c r="C4" s="64"/>
      <c r="D4" s="61"/>
      <c r="E4" s="62"/>
      <c r="F4" s="62"/>
      <c r="G4" s="82"/>
      <c r="I4" s="58">
        <f>'【印刷】名簿（B4）'!A4</f>
        <v>2</v>
      </c>
      <c r="J4" s="59" t="str">
        <f>'【印刷】名簿（B4）'!B4</f>
        <v>伊藤 次郎</v>
      </c>
      <c r="K4" s="64"/>
      <c r="L4" s="61"/>
      <c r="M4" s="62"/>
      <c r="N4" s="62"/>
      <c r="O4" s="82"/>
      <c r="Q4" s="58">
        <f>'【印刷】名簿（B4）'!A4</f>
        <v>2</v>
      </c>
      <c r="R4" s="59" t="str">
        <f>'【印刷】名簿（B4）'!B4</f>
        <v>伊藤 次郎</v>
      </c>
      <c r="S4" s="64"/>
      <c r="T4" s="61"/>
      <c r="U4" s="62"/>
      <c r="V4" s="62"/>
      <c r="W4" s="82"/>
      <c r="Y4" s="50">
        <f>'【印刷】名簿（B4）'!A4</f>
        <v>2</v>
      </c>
      <c r="Z4" s="51" t="str">
        <f>'【印刷】名簿（B4）'!B4</f>
        <v>伊藤 次郎</v>
      </c>
      <c r="AA4" s="64"/>
      <c r="AB4" s="61"/>
      <c r="AC4" s="62"/>
      <c r="AD4" s="62"/>
      <c r="AE4" s="82"/>
    </row>
    <row r="5" spans="1:31" ht="15.95" customHeight="1">
      <c r="A5" s="58">
        <f>'【印刷】名簿（B4）'!A5</f>
        <v>3</v>
      </c>
      <c r="B5" s="59" t="str">
        <f>'【印刷】名簿（B4）'!B5</f>
        <v>山田 三郎</v>
      </c>
      <c r="C5" s="64"/>
      <c r="D5" s="61"/>
      <c r="E5" s="62"/>
      <c r="F5" s="62"/>
      <c r="G5" s="82"/>
      <c r="I5" s="58">
        <f>'【印刷】名簿（B4）'!A5</f>
        <v>3</v>
      </c>
      <c r="J5" s="59" t="str">
        <f>'【印刷】名簿（B4）'!B5</f>
        <v>山田 三郎</v>
      </c>
      <c r="K5" s="64"/>
      <c r="L5" s="61"/>
      <c r="M5" s="62"/>
      <c r="N5" s="62"/>
      <c r="O5" s="82"/>
      <c r="Q5" s="58">
        <f>'【印刷】名簿（B4）'!A5</f>
        <v>3</v>
      </c>
      <c r="R5" s="59" t="str">
        <f>'【印刷】名簿（B4）'!B5</f>
        <v>山田 三郎</v>
      </c>
      <c r="S5" s="64"/>
      <c r="T5" s="61"/>
      <c r="U5" s="62"/>
      <c r="V5" s="62"/>
      <c r="W5" s="82"/>
      <c r="Y5" s="50">
        <f>'【印刷】名簿（B4）'!A5</f>
        <v>3</v>
      </c>
      <c r="Z5" s="51" t="str">
        <f>'【印刷】名簿（B4）'!B5</f>
        <v>山田 三郎</v>
      </c>
      <c r="AA5" s="64"/>
      <c r="AB5" s="61"/>
      <c r="AC5" s="62"/>
      <c r="AD5" s="62"/>
      <c r="AE5" s="82"/>
    </row>
    <row r="6" spans="1:31" ht="15.95" customHeight="1">
      <c r="A6" s="58">
        <f>'【印刷】名簿（B4）'!A6</f>
        <v>4</v>
      </c>
      <c r="B6" s="59" t="str">
        <f>'【印刷】名簿（B4）'!B6</f>
        <v>木下 一郎</v>
      </c>
      <c r="C6" s="64"/>
      <c r="D6" s="61"/>
      <c r="E6" s="62"/>
      <c r="F6" s="62"/>
      <c r="G6" s="82"/>
      <c r="I6" s="58">
        <f>'【印刷】名簿（B4）'!A6</f>
        <v>4</v>
      </c>
      <c r="J6" s="59" t="str">
        <f>'【印刷】名簿（B4）'!B6</f>
        <v>木下 一郎</v>
      </c>
      <c r="K6" s="64"/>
      <c r="L6" s="61"/>
      <c r="M6" s="62"/>
      <c r="N6" s="62"/>
      <c r="O6" s="82"/>
      <c r="Q6" s="58">
        <f>'【印刷】名簿（B4）'!A6</f>
        <v>4</v>
      </c>
      <c r="R6" s="59" t="str">
        <f>'【印刷】名簿（B4）'!B6</f>
        <v>木下 一郎</v>
      </c>
      <c r="S6" s="64"/>
      <c r="T6" s="61"/>
      <c r="U6" s="62"/>
      <c r="V6" s="62"/>
      <c r="W6" s="82"/>
      <c r="Y6" s="50">
        <f>'【印刷】名簿（B4）'!A6</f>
        <v>4</v>
      </c>
      <c r="Z6" s="51" t="str">
        <f>'【印刷】名簿（B4）'!B6</f>
        <v>木下 一郎</v>
      </c>
      <c r="AA6" s="64"/>
      <c r="AB6" s="61"/>
      <c r="AC6" s="62"/>
      <c r="AD6" s="62"/>
      <c r="AE6" s="82"/>
    </row>
    <row r="7" spans="1:31" ht="15.95" customHeight="1">
      <c r="A7" s="66">
        <f>'【印刷】名簿（B4）'!A7</f>
        <v>5</v>
      </c>
      <c r="B7" s="67" t="str">
        <f>'【印刷】名簿（B4）'!B7</f>
        <v>佐野 武</v>
      </c>
      <c r="C7" s="72"/>
      <c r="D7" s="69"/>
      <c r="E7" s="70"/>
      <c r="F7" s="70"/>
      <c r="G7" s="83"/>
      <c r="I7" s="66">
        <f>'【印刷】名簿（B4）'!A7</f>
        <v>5</v>
      </c>
      <c r="J7" s="67" t="str">
        <f>'【印刷】名簿（B4）'!B7</f>
        <v>佐野 武</v>
      </c>
      <c r="K7" s="72"/>
      <c r="L7" s="69"/>
      <c r="M7" s="70"/>
      <c r="N7" s="70"/>
      <c r="O7" s="83"/>
      <c r="Q7" s="66">
        <f>'【印刷】名簿（B4）'!A7</f>
        <v>5</v>
      </c>
      <c r="R7" s="67" t="str">
        <f>'【印刷】名簿（B4）'!B7</f>
        <v>佐野 武</v>
      </c>
      <c r="S7" s="72"/>
      <c r="T7" s="69"/>
      <c r="U7" s="70"/>
      <c r="V7" s="70"/>
      <c r="W7" s="83"/>
      <c r="Y7" s="74">
        <f>'【印刷】名簿（B4）'!A7</f>
        <v>5</v>
      </c>
      <c r="Z7" s="84" t="str">
        <f>'【印刷】名簿（B4）'!B7</f>
        <v>佐野 武</v>
      </c>
      <c r="AA7" s="72"/>
      <c r="AB7" s="69"/>
      <c r="AC7" s="70"/>
      <c r="AD7" s="70"/>
      <c r="AE7" s="83"/>
    </row>
    <row r="8" spans="1:31" ht="15.95" customHeight="1">
      <c r="A8" s="50" t="str">
        <f>'【印刷】名簿（B4）'!A8</f>
        <v/>
      </c>
      <c r="B8" s="51" t="str">
        <f>'【印刷】名簿（B4）'!B8</f>
        <v xml:space="preserve"> </v>
      </c>
      <c r="C8" s="56"/>
      <c r="D8" s="53"/>
      <c r="E8" s="54"/>
      <c r="F8" s="54"/>
      <c r="G8" s="81"/>
      <c r="I8" s="50" t="str">
        <f>'【印刷】名簿（B4）'!A8</f>
        <v/>
      </c>
      <c r="J8" s="51" t="str">
        <f>'【印刷】名簿（B4）'!B8</f>
        <v xml:space="preserve"> </v>
      </c>
      <c r="K8" s="56"/>
      <c r="L8" s="53"/>
      <c r="M8" s="54"/>
      <c r="N8" s="54"/>
      <c r="O8" s="81"/>
      <c r="Q8" s="50" t="str">
        <f>'【印刷】名簿（B4）'!A8</f>
        <v/>
      </c>
      <c r="R8" s="51" t="str">
        <f>'【印刷】名簿（B4）'!B8</f>
        <v xml:space="preserve"> </v>
      </c>
      <c r="S8" s="56"/>
      <c r="T8" s="53"/>
      <c r="U8" s="54"/>
      <c r="V8" s="54"/>
      <c r="W8" s="81"/>
      <c r="Y8" s="85" t="str">
        <f>'【印刷】名簿（B4）'!A8</f>
        <v/>
      </c>
      <c r="Z8" s="86" t="str">
        <f>'【印刷】名簿（B4）'!B8</f>
        <v xml:space="preserve"> </v>
      </c>
      <c r="AA8" s="56"/>
      <c r="AB8" s="53"/>
      <c r="AC8" s="54"/>
      <c r="AD8" s="54"/>
      <c r="AE8" s="81"/>
    </row>
    <row r="9" spans="1:31" ht="15.95" customHeight="1">
      <c r="A9" s="58" t="str">
        <f>'【印刷】名簿（B4）'!A9</f>
        <v/>
      </c>
      <c r="B9" s="59" t="str">
        <f>'【印刷】名簿（B4）'!B9</f>
        <v xml:space="preserve"> </v>
      </c>
      <c r="C9" s="64"/>
      <c r="D9" s="61"/>
      <c r="E9" s="62"/>
      <c r="F9" s="62"/>
      <c r="G9" s="82"/>
      <c r="I9" s="58" t="str">
        <f>'【印刷】名簿（B4）'!A9</f>
        <v/>
      </c>
      <c r="J9" s="59" t="str">
        <f>'【印刷】名簿（B4）'!B9</f>
        <v xml:space="preserve"> </v>
      </c>
      <c r="K9" s="64"/>
      <c r="L9" s="61"/>
      <c r="M9" s="62"/>
      <c r="N9" s="62"/>
      <c r="O9" s="82"/>
      <c r="Q9" s="58" t="str">
        <f>'【印刷】名簿（B4）'!A9</f>
        <v/>
      </c>
      <c r="R9" s="59" t="str">
        <f>'【印刷】名簿（B4）'!B9</f>
        <v xml:space="preserve"> </v>
      </c>
      <c r="S9" s="64"/>
      <c r="T9" s="61"/>
      <c r="U9" s="62"/>
      <c r="V9" s="62"/>
      <c r="W9" s="82"/>
      <c r="Y9" s="50" t="str">
        <f>'【印刷】名簿（B4）'!A9</f>
        <v/>
      </c>
      <c r="Z9" s="87" t="str">
        <f>'【印刷】名簿（B4）'!B9</f>
        <v xml:space="preserve"> </v>
      </c>
      <c r="AA9" s="64"/>
      <c r="AB9" s="61"/>
      <c r="AC9" s="62"/>
      <c r="AD9" s="62"/>
      <c r="AE9" s="82"/>
    </row>
    <row r="10" spans="1:31" ht="15.95" customHeight="1">
      <c r="A10" s="58">
        <f>'【印刷】名簿（B4）'!A10</f>
        <v>31</v>
      </c>
      <c r="B10" s="59" t="str">
        <f>'【印刷】名簿（B4）'!B10</f>
        <v>阿部 明子</v>
      </c>
      <c r="C10" s="64"/>
      <c r="D10" s="61"/>
      <c r="E10" s="62"/>
      <c r="F10" s="62"/>
      <c r="G10" s="82"/>
      <c r="I10" s="58">
        <f>'【印刷】名簿（B4）'!A10</f>
        <v>31</v>
      </c>
      <c r="J10" s="59" t="str">
        <f>'【印刷】名簿（B4）'!B10</f>
        <v>阿部 明子</v>
      </c>
      <c r="K10" s="64"/>
      <c r="L10" s="61"/>
      <c r="M10" s="62"/>
      <c r="N10" s="62"/>
      <c r="O10" s="82"/>
      <c r="Q10" s="58">
        <f>'【印刷】名簿（B4）'!A10</f>
        <v>31</v>
      </c>
      <c r="R10" s="59" t="str">
        <f>'【印刷】名簿（B4）'!B10</f>
        <v>阿部 明子</v>
      </c>
      <c r="S10" s="64"/>
      <c r="T10" s="61"/>
      <c r="U10" s="62"/>
      <c r="V10" s="62"/>
      <c r="W10" s="82"/>
      <c r="Y10" s="50">
        <f>'【印刷】名簿（B4）'!A10</f>
        <v>31</v>
      </c>
      <c r="Z10" s="87" t="str">
        <f>'【印刷】名簿（B4）'!B10</f>
        <v>阿部 明子</v>
      </c>
      <c r="AA10" s="64"/>
      <c r="AB10" s="61"/>
      <c r="AC10" s="62"/>
      <c r="AD10" s="62"/>
      <c r="AE10" s="82"/>
    </row>
    <row r="11" spans="1:31" ht="15.95" customHeight="1">
      <c r="A11" s="58">
        <f>'【印刷】名簿（B4）'!A11</f>
        <v>32</v>
      </c>
      <c r="B11" s="59" t="str">
        <f>'【印刷】名簿（B4）'!B11</f>
        <v>市川 美子</v>
      </c>
      <c r="C11" s="64"/>
      <c r="D11" s="61"/>
      <c r="E11" s="62"/>
      <c r="F11" s="62"/>
      <c r="G11" s="82"/>
      <c r="I11" s="58">
        <f>'【印刷】名簿（B4）'!A11</f>
        <v>32</v>
      </c>
      <c r="J11" s="59" t="str">
        <f>'【印刷】名簿（B4）'!B11</f>
        <v>市川 美子</v>
      </c>
      <c r="K11" s="64"/>
      <c r="L11" s="61"/>
      <c r="M11" s="62"/>
      <c r="N11" s="62"/>
      <c r="O11" s="82"/>
      <c r="Q11" s="58">
        <f>'【印刷】名簿（B4）'!A11</f>
        <v>32</v>
      </c>
      <c r="R11" s="59" t="str">
        <f>'【印刷】名簿（B4）'!B11</f>
        <v>市川 美子</v>
      </c>
      <c r="S11" s="64"/>
      <c r="T11" s="61"/>
      <c r="U11" s="62"/>
      <c r="V11" s="62"/>
      <c r="W11" s="82"/>
      <c r="Y11" s="50">
        <f>'【印刷】名簿（B4）'!A11</f>
        <v>32</v>
      </c>
      <c r="Z11" s="87" t="str">
        <f>'【印刷】名簿（B4）'!B11</f>
        <v>市川 美子</v>
      </c>
      <c r="AA11" s="64"/>
      <c r="AB11" s="61"/>
      <c r="AC11" s="62"/>
      <c r="AD11" s="62"/>
      <c r="AE11" s="82"/>
    </row>
    <row r="12" spans="1:31" ht="15.95" customHeight="1">
      <c r="A12" s="66">
        <f>'【印刷】名簿（B4）'!A12</f>
        <v>33</v>
      </c>
      <c r="B12" s="67" t="str">
        <f>'【印刷】名簿（B4）'!B12</f>
        <v>高橋 桜</v>
      </c>
      <c r="C12" s="72"/>
      <c r="D12" s="69"/>
      <c r="E12" s="70"/>
      <c r="F12" s="70"/>
      <c r="G12" s="83"/>
      <c r="I12" s="66">
        <f>'【印刷】名簿（B4）'!A12</f>
        <v>33</v>
      </c>
      <c r="J12" s="67" t="str">
        <f>'【印刷】名簿（B4）'!B12</f>
        <v>高橋 桜</v>
      </c>
      <c r="K12" s="72"/>
      <c r="L12" s="69"/>
      <c r="M12" s="70"/>
      <c r="N12" s="70"/>
      <c r="O12" s="83"/>
      <c r="Q12" s="66">
        <f>'【印刷】名簿（B4）'!A12</f>
        <v>33</v>
      </c>
      <c r="R12" s="67" t="str">
        <f>'【印刷】名簿（B4）'!B12</f>
        <v>高橋 桜</v>
      </c>
      <c r="S12" s="72"/>
      <c r="T12" s="69"/>
      <c r="U12" s="70"/>
      <c r="V12" s="70"/>
      <c r="W12" s="83"/>
      <c r="Y12" s="88">
        <f>'【印刷】名簿（B4）'!A12</f>
        <v>33</v>
      </c>
      <c r="Z12" s="89" t="str">
        <f>'【印刷】名簿（B4）'!B12</f>
        <v>高橋 桜</v>
      </c>
      <c r="AA12" s="72"/>
      <c r="AB12" s="69"/>
      <c r="AC12" s="70"/>
      <c r="AD12" s="70"/>
      <c r="AE12" s="83"/>
    </row>
    <row r="13" spans="1:31" ht="15.95" customHeight="1">
      <c r="A13" s="50">
        <f>'【印刷】名簿（B4）'!A13</f>
        <v>34</v>
      </c>
      <c r="B13" s="51" t="str">
        <f>'【印刷】名簿（B4）'!B13</f>
        <v>山根 恵子</v>
      </c>
      <c r="C13" s="56"/>
      <c r="D13" s="53"/>
      <c r="E13" s="54"/>
      <c r="F13" s="54"/>
      <c r="G13" s="81"/>
      <c r="I13" s="50">
        <f>'【印刷】名簿（B4）'!A13</f>
        <v>34</v>
      </c>
      <c r="J13" s="51" t="str">
        <f>'【印刷】名簿（B4）'!B13</f>
        <v>山根 恵子</v>
      </c>
      <c r="K13" s="56"/>
      <c r="L13" s="53"/>
      <c r="M13" s="54"/>
      <c r="N13" s="54"/>
      <c r="O13" s="81"/>
      <c r="Q13" s="50">
        <f>'【印刷】名簿（B4）'!A13</f>
        <v>34</v>
      </c>
      <c r="R13" s="51" t="str">
        <f>'【印刷】名簿（B4）'!B13</f>
        <v>山根 恵子</v>
      </c>
      <c r="S13" s="56"/>
      <c r="T13" s="53"/>
      <c r="U13" s="54"/>
      <c r="V13" s="54"/>
      <c r="W13" s="81"/>
      <c r="Y13" s="50">
        <f>'【印刷】名簿（B4）'!A13</f>
        <v>34</v>
      </c>
      <c r="Z13" s="51" t="str">
        <f>'【印刷】名簿（B4）'!B13</f>
        <v>山根 恵子</v>
      </c>
      <c r="AA13" s="56"/>
      <c r="AB13" s="53"/>
      <c r="AC13" s="54"/>
      <c r="AD13" s="54"/>
      <c r="AE13" s="81"/>
    </row>
    <row r="14" spans="1:31" ht="15.95" customHeight="1">
      <c r="A14" s="58">
        <f>'【印刷】名簿（B4）'!A14</f>
        <v>35</v>
      </c>
      <c r="B14" s="59" t="str">
        <f>'【印刷】名簿（B4）'!B14</f>
        <v>山下 理子</v>
      </c>
      <c r="C14" s="64"/>
      <c r="D14" s="61"/>
      <c r="E14" s="62"/>
      <c r="F14" s="62"/>
      <c r="G14" s="82"/>
      <c r="I14" s="58">
        <f>'【印刷】名簿（B4）'!A14</f>
        <v>35</v>
      </c>
      <c r="J14" s="59" t="str">
        <f>'【印刷】名簿（B4）'!B14</f>
        <v>山下 理子</v>
      </c>
      <c r="K14" s="64"/>
      <c r="L14" s="61"/>
      <c r="M14" s="62"/>
      <c r="N14" s="62"/>
      <c r="O14" s="82"/>
      <c r="Q14" s="58">
        <f>'【印刷】名簿（B4）'!A14</f>
        <v>35</v>
      </c>
      <c r="R14" s="59" t="str">
        <f>'【印刷】名簿（B4）'!B14</f>
        <v>山下 理子</v>
      </c>
      <c r="S14" s="64"/>
      <c r="T14" s="61"/>
      <c r="U14" s="62"/>
      <c r="V14" s="62"/>
      <c r="W14" s="82"/>
      <c r="Y14" s="50">
        <f>'【印刷】名簿（B4）'!A14</f>
        <v>35</v>
      </c>
      <c r="Z14" s="51" t="str">
        <f>'【印刷】名簿（B4）'!B14</f>
        <v>山下 理子</v>
      </c>
      <c r="AA14" s="64"/>
      <c r="AB14" s="61"/>
      <c r="AC14" s="62"/>
      <c r="AD14" s="62"/>
      <c r="AE14" s="82"/>
    </row>
    <row r="15" spans="1:31" ht="15.95" customHeight="1">
      <c r="A15" s="58" t="str">
        <f>'【印刷】名簿（B4）'!A15</f>
        <v/>
      </c>
      <c r="B15" s="59" t="str">
        <f>'【印刷】名簿（B4）'!B15</f>
        <v xml:space="preserve"> </v>
      </c>
      <c r="C15" s="64"/>
      <c r="D15" s="61"/>
      <c r="E15" s="62"/>
      <c r="F15" s="62"/>
      <c r="G15" s="82"/>
      <c r="I15" s="58" t="str">
        <f>'【印刷】名簿（B4）'!A15</f>
        <v/>
      </c>
      <c r="J15" s="59" t="str">
        <f>'【印刷】名簿（B4）'!B15</f>
        <v xml:space="preserve"> </v>
      </c>
      <c r="K15" s="64"/>
      <c r="L15" s="61"/>
      <c r="M15" s="62"/>
      <c r="N15" s="62"/>
      <c r="O15" s="82"/>
      <c r="Q15" s="58" t="str">
        <f>'【印刷】名簿（B4）'!A15</f>
        <v/>
      </c>
      <c r="R15" s="59" t="str">
        <f>'【印刷】名簿（B4）'!B15</f>
        <v xml:space="preserve"> </v>
      </c>
      <c r="S15" s="64"/>
      <c r="T15" s="61"/>
      <c r="U15" s="62"/>
      <c r="V15" s="62"/>
      <c r="W15" s="82"/>
      <c r="Y15" s="50" t="str">
        <f>'【印刷】名簿（B4）'!A15</f>
        <v/>
      </c>
      <c r="Z15" s="51" t="str">
        <f>'【印刷】名簿（B4）'!B15</f>
        <v xml:space="preserve"> </v>
      </c>
      <c r="AA15" s="64"/>
      <c r="AB15" s="61"/>
      <c r="AC15" s="62"/>
      <c r="AD15" s="62"/>
      <c r="AE15" s="82"/>
    </row>
    <row r="16" spans="1:31" ht="15.95" customHeight="1">
      <c r="A16" s="58" t="str">
        <f>'【印刷】名簿（B4）'!A16</f>
        <v/>
      </c>
      <c r="B16" s="59" t="str">
        <f>'【印刷】名簿（B4）'!B16</f>
        <v xml:space="preserve"> </v>
      </c>
      <c r="C16" s="64"/>
      <c r="D16" s="61"/>
      <c r="E16" s="62"/>
      <c r="F16" s="62"/>
      <c r="G16" s="82"/>
      <c r="I16" s="58" t="str">
        <f>'【印刷】名簿（B4）'!A16</f>
        <v/>
      </c>
      <c r="J16" s="59" t="str">
        <f>'【印刷】名簿（B4）'!B16</f>
        <v xml:space="preserve"> </v>
      </c>
      <c r="K16" s="64"/>
      <c r="L16" s="61"/>
      <c r="M16" s="62"/>
      <c r="N16" s="62"/>
      <c r="O16" s="82"/>
      <c r="Q16" s="58" t="str">
        <f>'【印刷】名簿（B4）'!A16</f>
        <v/>
      </c>
      <c r="R16" s="59" t="str">
        <f>'【印刷】名簿（B4）'!B16</f>
        <v xml:space="preserve"> </v>
      </c>
      <c r="S16" s="64"/>
      <c r="T16" s="61"/>
      <c r="U16" s="62"/>
      <c r="V16" s="62"/>
      <c r="W16" s="82"/>
      <c r="Y16" s="50" t="str">
        <f>'【印刷】名簿（B4）'!A16</f>
        <v/>
      </c>
      <c r="Z16" s="51" t="str">
        <f>'【印刷】名簿（B4）'!B16</f>
        <v xml:space="preserve"> </v>
      </c>
      <c r="AA16" s="64"/>
      <c r="AB16" s="61"/>
      <c r="AC16" s="62"/>
      <c r="AD16" s="62"/>
      <c r="AE16" s="82"/>
    </row>
    <row r="17" spans="1:31" ht="15.95" customHeight="1">
      <c r="A17" s="66" t="str">
        <f>'【印刷】名簿（B4）'!A17</f>
        <v/>
      </c>
      <c r="B17" s="67" t="str">
        <f>'【印刷】名簿（B4）'!B17</f>
        <v xml:space="preserve"> </v>
      </c>
      <c r="C17" s="72"/>
      <c r="D17" s="69"/>
      <c r="E17" s="70"/>
      <c r="F17" s="70"/>
      <c r="G17" s="83"/>
      <c r="I17" s="66" t="str">
        <f>'【印刷】名簿（B4）'!A17</f>
        <v/>
      </c>
      <c r="J17" s="67" t="str">
        <f>'【印刷】名簿（B4）'!B17</f>
        <v xml:space="preserve"> </v>
      </c>
      <c r="K17" s="72"/>
      <c r="L17" s="69"/>
      <c r="M17" s="70"/>
      <c r="N17" s="70"/>
      <c r="O17" s="83"/>
      <c r="Q17" s="66" t="str">
        <f>'【印刷】名簿（B4）'!A17</f>
        <v/>
      </c>
      <c r="R17" s="67" t="str">
        <f>'【印刷】名簿（B4）'!B17</f>
        <v xml:space="preserve"> </v>
      </c>
      <c r="S17" s="72"/>
      <c r="T17" s="69"/>
      <c r="U17" s="70"/>
      <c r="V17" s="70"/>
      <c r="W17" s="83"/>
      <c r="Y17" s="74" t="str">
        <f>'【印刷】名簿（B4）'!A17</f>
        <v/>
      </c>
      <c r="Z17" s="84" t="str">
        <f>'【印刷】名簿（B4）'!B17</f>
        <v xml:space="preserve"> </v>
      </c>
      <c r="AA17" s="72"/>
      <c r="AB17" s="69"/>
      <c r="AC17" s="70"/>
      <c r="AD17" s="70"/>
      <c r="AE17" s="83"/>
    </row>
    <row r="18" spans="1:31" ht="15.95" customHeight="1">
      <c r="A18" s="50" t="str">
        <f>'【印刷】名簿（B4）'!A18</f>
        <v/>
      </c>
      <c r="B18" s="51" t="str">
        <f>'【印刷】名簿（B4）'!B18</f>
        <v xml:space="preserve"> </v>
      </c>
      <c r="C18" s="56"/>
      <c r="D18" s="53"/>
      <c r="E18" s="54"/>
      <c r="F18" s="54"/>
      <c r="G18" s="81"/>
      <c r="I18" s="50" t="str">
        <f>'【印刷】名簿（B4）'!A18</f>
        <v/>
      </c>
      <c r="J18" s="51" t="str">
        <f>'【印刷】名簿（B4）'!B18</f>
        <v xml:space="preserve"> </v>
      </c>
      <c r="K18" s="56"/>
      <c r="L18" s="53"/>
      <c r="M18" s="54"/>
      <c r="N18" s="54"/>
      <c r="O18" s="81"/>
      <c r="Q18" s="50" t="str">
        <f>'【印刷】名簿（B4）'!A18</f>
        <v/>
      </c>
      <c r="R18" s="51" t="str">
        <f>'【印刷】名簿（B4）'!B18</f>
        <v xml:space="preserve"> </v>
      </c>
      <c r="S18" s="56"/>
      <c r="T18" s="53"/>
      <c r="U18" s="54"/>
      <c r="V18" s="54"/>
      <c r="W18" s="81"/>
      <c r="Y18" s="85" t="str">
        <f>'【印刷】名簿（B4）'!A18</f>
        <v/>
      </c>
      <c r="Z18" s="86" t="str">
        <f>'【印刷】名簿（B4）'!B18</f>
        <v xml:space="preserve"> </v>
      </c>
      <c r="AA18" s="56"/>
      <c r="AB18" s="53"/>
      <c r="AC18" s="54"/>
      <c r="AD18" s="54"/>
      <c r="AE18" s="81"/>
    </row>
    <row r="19" spans="1:31" ht="15.95" customHeight="1">
      <c r="A19" s="58" t="str">
        <f>'【印刷】名簿（B4）'!A19</f>
        <v/>
      </c>
      <c r="B19" s="59" t="str">
        <f>'【印刷】名簿（B4）'!B19</f>
        <v xml:space="preserve"> </v>
      </c>
      <c r="C19" s="64"/>
      <c r="D19" s="61"/>
      <c r="E19" s="62"/>
      <c r="F19" s="62"/>
      <c r="G19" s="82"/>
      <c r="I19" s="58" t="str">
        <f>'【印刷】名簿（B4）'!A19</f>
        <v/>
      </c>
      <c r="J19" s="59" t="str">
        <f>'【印刷】名簿（B4）'!B19</f>
        <v xml:space="preserve"> </v>
      </c>
      <c r="K19" s="64"/>
      <c r="L19" s="61"/>
      <c r="M19" s="62"/>
      <c r="N19" s="62"/>
      <c r="O19" s="82"/>
      <c r="Q19" s="58" t="str">
        <f>'【印刷】名簿（B4）'!A19</f>
        <v/>
      </c>
      <c r="R19" s="59" t="str">
        <f>'【印刷】名簿（B4）'!B19</f>
        <v xml:space="preserve"> </v>
      </c>
      <c r="S19" s="64"/>
      <c r="T19" s="61"/>
      <c r="U19" s="62"/>
      <c r="V19" s="62"/>
      <c r="W19" s="82"/>
      <c r="Y19" s="50" t="str">
        <f>'【印刷】名簿（B4）'!A19</f>
        <v/>
      </c>
      <c r="Z19" s="87" t="str">
        <f>'【印刷】名簿（B4）'!B19</f>
        <v xml:space="preserve"> </v>
      </c>
      <c r="AA19" s="64"/>
      <c r="AB19" s="61"/>
      <c r="AC19" s="62"/>
      <c r="AD19" s="62"/>
      <c r="AE19" s="82"/>
    </row>
    <row r="20" spans="1:31" ht="15.95" customHeight="1">
      <c r="A20" s="58" t="str">
        <f>'【印刷】名簿（B4）'!A20</f>
        <v/>
      </c>
      <c r="B20" s="59" t="str">
        <f>'【印刷】名簿（B4）'!B20</f>
        <v xml:space="preserve"> </v>
      </c>
      <c r="C20" s="64"/>
      <c r="D20" s="61"/>
      <c r="E20" s="62"/>
      <c r="F20" s="62"/>
      <c r="G20" s="82"/>
      <c r="I20" s="58" t="str">
        <f>'【印刷】名簿（B4）'!A20</f>
        <v/>
      </c>
      <c r="J20" s="59" t="str">
        <f>'【印刷】名簿（B4）'!B20</f>
        <v xml:space="preserve"> </v>
      </c>
      <c r="K20" s="64"/>
      <c r="L20" s="61"/>
      <c r="M20" s="62"/>
      <c r="N20" s="62"/>
      <c r="O20" s="82"/>
      <c r="Q20" s="58" t="str">
        <f>'【印刷】名簿（B4）'!A20</f>
        <v/>
      </c>
      <c r="R20" s="59" t="str">
        <f>'【印刷】名簿（B4）'!B20</f>
        <v xml:space="preserve"> </v>
      </c>
      <c r="S20" s="64"/>
      <c r="T20" s="61"/>
      <c r="U20" s="62"/>
      <c r="V20" s="62"/>
      <c r="W20" s="82"/>
      <c r="Y20" s="50" t="str">
        <f>'【印刷】名簿（B4）'!A20</f>
        <v/>
      </c>
      <c r="Z20" s="87" t="str">
        <f>'【印刷】名簿（B4）'!B20</f>
        <v xml:space="preserve"> </v>
      </c>
      <c r="AA20" s="64"/>
      <c r="AB20" s="61"/>
      <c r="AC20" s="62"/>
      <c r="AD20" s="62"/>
      <c r="AE20" s="82"/>
    </row>
    <row r="21" spans="1:31" ht="15.95" customHeight="1">
      <c r="A21" s="58" t="str">
        <f>'【印刷】名簿（B4）'!A21</f>
        <v/>
      </c>
      <c r="B21" s="59" t="str">
        <f>'【印刷】名簿（B4）'!B21</f>
        <v xml:space="preserve"> </v>
      </c>
      <c r="C21" s="64"/>
      <c r="D21" s="61"/>
      <c r="E21" s="62"/>
      <c r="F21" s="62"/>
      <c r="G21" s="82"/>
      <c r="I21" s="58" t="str">
        <f>'【印刷】名簿（B4）'!A21</f>
        <v/>
      </c>
      <c r="J21" s="59" t="str">
        <f>'【印刷】名簿（B4）'!B21</f>
        <v xml:space="preserve"> </v>
      </c>
      <c r="K21" s="64"/>
      <c r="L21" s="61"/>
      <c r="M21" s="62"/>
      <c r="N21" s="62"/>
      <c r="O21" s="82"/>
      <c r="Q21" s="58" t="str">
        <f>'【印刷】名簿（B4）'!A21</f>
        <v/>
      </c>
      <c r="R21" s="59" t="str">
        <f>'【印刷】名簿（B4）'!B21</f>
        <v xml:space="preserve"> </v>
      </c>
      <c r="S21" s="64"/>
      <c r="T21" s="61"/>
      <c r="U21" s="62"/>
      <c r="V21" s="62"/>
      <c r="W21" s="82"/>
      <c r="Y21" s="50" t="str">
        <f>'【印刷】名簿（B4）'!A21</f>
        <v/>
      </c>
      <c r="Z21" s="87" t="str">
        <f>'【印刷】名簿（B4）'!B21</f>
        <v xml:space="preserve"> </v>
      </c>
      <c r="AA21" s="64"/>
      <c r="AB21" s="61"/>
      <c r="AC21" s="62"/>
      <c r="AD21" s="62"/>
      <c r="AE21" s="82"/>
    </row>
    <row r="22" spans="1:31" ht="15.95" customHeight="1">
      <c r="A22" s="66" t="str">
        <f>'【印刷】名簿（B4）'!A22</f>
        <v/>
      </c>
      <c r="B22" s="67" t="str">
        <f>'【印刷】名簿（B4）'!B22</f>
        <v xml:space="preserve"> </v>
      </c>
      <c r="C22" s="72"/>
      <c r="D22" s="69"/>
      <c r="E22" s="70"/>
      <c r="F22" s="70"/>
      <c r="G22" s="83"/>
      <c r="I22" s="66" t="str">
        <f>'【印刷】名簿（B4）'!A22</f>
        <v/>
      </c>
      <c r="J22" s="67" t="str">
        <f>'【印刷】名簿（B4）'!B22</f>
        <v xml:space="preserve"> </v>
      </c>
      <c r="K22" s="72"/>
      <c r="L22" s="69"/>
      <c r="M22" s="70"/>
      <c r="N22" s="70"/>
      <c r="O22" s="83"/>
      <c r="Q22" s="66" t="str">
        <f>'【印刷】名簿（B4）'!A22</f>
        <v/>
      </c>
      <c r="R22" s="67" t="str">
        <f>'【印刷】名簿（B4）'!B22</f>
        <v xml:space="preserve"> </v>
      </c>
      <c r="S22" s="72"/>
      <c r="T22" s="69"/>
      <c r="U22" s="70"/>
      <c r="V22" s="70"/>
      <c r="W22" s="83"/>
      <c r="Y22" s="88" t="str">
        <f>'【印刷】名簿（B4）'!A22</f>
        <v/>
      </c>
      <c r="Z22" s="89" t="str">
        <f>'【印刷】名簿（B4）'!B22</f>
        <v xml:space="preserve"> </v>
      </c>
      <c r="AA22" s="72"/>
      <c r="AB22" s="69"/>
      <c r="AC22" s="70"/>
      <c r="AD22" s="70"/>
      <c r="AE22" s="83"/>
    </row>
    <row r="23" spans="1:31" ht="15.95" customHeight="1">
      <c r="A23" s="50" t="str">
        <f>'【印刷】名簿（B4）'!A23</f>
        <v/>
      </c>
      <c r="B23" s="51" t="str">
        <f>'【印刷】名簿（B4）'!B23</f>
        <v xml:space="preserve"> </v>
      </c>
      <c r="C23" s="56"/>
      <c r="D23" s="53"/>
      <c r="E23" s="54"/>
      <c r="F23" s="54"/>
      <c r="G23" s="81"/>
      <c r="I23" s="50" t="str">
        <f>'【印刷】名簿（B4）'!A23</f>
        <v/>
      </c>
      <c r="J23" s="51" t="str">
        <f>'【印刷】名簿（B4）'!B23</f>
        <v xml:space="preserve"> </v>
      </c>
      <c r="K23" s="56"/>
      <c r="L23" s="53"/>
      <c r="M23" s="54"/>
      <c r="N23" s="54"/>
      <c r="O23" s="81"/>
      <c r="Q23" s="50" t="str">
        <f>'【印刷】名簿（B4）'!A23</f>
        <v/>
      </c>
      <c r="R23" s="51" t="str">
        <f>'【印刷】名簿（B4）'!B23</f>
        <v xml:space="preserve"> </v>
      </c>
      <c r="S23" s="56"/>
      <c r="T23" s="53"/>
      <c r="U23" s="54"/>
      <c r="V23" s="54"/>
      <c r="W23" s="81"/>
      <c r="Y23" s="50" t="str">
        <f>'【印刷】名簿（B4）'!A23</f>
        <v/>
      </c>
      <c r="Z23" s="51" t="str">
        <f>'【印刷】名簿（B4）'!B23</f>
        <v xml:space="preserve"> </v>
      </c>
      <c r="AA23" s="56"/>
      <c r="AB23" s="53"/>
      <c r="AC23" s="54"/>
      <c r="AD23" s="54"/>
      <c r="AE23" s="81"/>
    </row>
    <row r="24" spans="1:31" ht="15.95" customHeight="1">
      <c r="A24" s="50" t="str">
        <f>'【印刷】名簿（B4）'!A24</f>
        <v/>
      </c>
      <c r="B24" s="59" t="str">
        <f>'【印刷】名簿（B4）'!B24</f>
        <v xml:space="preserve"> </v>
      </c>
      <c r="C24" s="64"/>
      <c r="D24" s="61"/>
      <c r="E24" s="62"/>
      <c r="F24" s="62"/>
      <c r="G24" s="82"/>
      <c r="I24" s="50" t="str">
        <f>'【印刷】名簿（B4）'!A24</f>
        <v/>
      </c>
      <c r="J24" s="59" t="str">
        <f>'【印刷】名簿（B4）'!B24</f>
        <v xml:space="preserve"> </v>
      </c>
      <c r="K24" s="64"/>
      <c r="L24" s="61"/>
      <c r="M24" s="62"/>
      <c r="N24" s="62"/>
      <c r="O24" s="82"/>
      <c r="Q24" s="50" t="str">
        <f>'【印刷】名簿（B4）'!A24</f>
        <v/>
      </c>
      <c r="R24" s="59" t="str">
        <f>'【印刷】名簿（B4）'!B24</f>
        <v xml:space="preserve"> </v>
      </c>
      <c r="S24" s="64"/>
      <c r="T24" s="61"/>
      <c r="U24" s="62"/>
      <c r="V24" s="62"/>
      <c r="W24" s="82"/>
      <c r="Y24" s="50" t="str">
        <f>'【印刷】名簿（B4）'!A24</f>
        <v/>
      </c>
      <c r="Z24" s="51" t="str">
        <f>'【印刷】名簿（B4）'!B24</f>
        <v xml:space="preserve"> </v>
      </c>
      <c r="AA24" s="64"/>
      <c r="AB24" s="61"/>
      <c r="AC24" s="62"/>
      <c r="AD24" s="62"/>
      <c r="AE24" s="82"/>
    </row>
    <row r="25" spans="1:31" ht="15.95" customHeight="1">
      <c r="A25" s="50" t="str">
        <f>'【印刷】名簿（B4）'!A25</f>
        <v/>
      </c>
      <c r="B25" s="59" t="str">
        <f>'【印刷】名簿（B4）'!B25</f>
        <v xml:space="preserve"> </v>
      </c>
      <c r="C25" s="64"/>
      <c r="D25" s="61"/>
      <c r="E25" s="62"/>
      <c r="F25" s="62"/>
      <c r="G25" s="82"/>
      <c r="I25" s="50" t="str">
        <f>'【印刷】名簿（B4）'!A25</f>
        <v/>
      </c>
      <c r="J25" s="59" t="str">
        <f>'【印刷】名簿（B4）'!B25</f>
        <v xml:space="preserve"> </v>
      </c>
      <c r="K25" s="64"/>
      <c r="L25" s="61"/>
      <c r="M25" s="62"/>
      <c r="N25" s="62"/>
      <c r="O25" s="82"/>
      <c r="Q25" s="50" t="str">
        <f>'【印刷】名簿（B4）'!A25</f>
        <v/>
      </c>
      <c r="R25" s="59" t="str">
        <f>'【印刷】名簿（B4）'!B25</f>
        <v xml:space="preserve"> </v>
      </c>
      <c r="S25" s="64"/>
      <c r="T25" s="61"/>
      <c r="U25" s="62"/>
      <c r="V25" s="62"/>
      <c r="W25" s="82"/>
      <c r="Y25" s="50" t="str">
        <f>'【印刷】名簿（B4）'!A25</f>
        <v/>
      </c>
      <c r="Z25" s="51" t="str">
        <f>'【印刷】名簿（B4）'!B25</f>
        <v xml:space="preserve"> </v>
      </c>
      <c r="AA25" s="64"/>
      <c r="AB25" s="61"/>
      <c r="AC25" s="62"/>
      <c r="AD25" s="62"/>
      <c r="AE25" s="82"/>
    </row>
    <row r="26" spans="1:31" ht="15.95" customHeight="1">
      <c r="A26" s="50" t="str">
        <f>'【印刷】名簿（B4）'!A26</f>
        <v/>
      </c>
      <c r="B26" s="59" t="str">
        <f>'【印刷】名簿（B4）'!B26</f>
        <v xml:space="preserve"> </v>
      </c>
      <c r="C26" s="64"/>
      <c r="D26" s="61"/>
      <c r="E26" s="62"/>
      <c r="F26" s="62"/>
      <c r="G26" s="82"/>
      <c r="I26" s="50" t="str">
        <f>'【印刷】名簿（B4）'!A26</f>
        <v/>
      </c>
      <c r="J26" s="59" t="str">
        <f>'【印刷】名簿（B4）'!B26</f>
        <v xml:space="preserve"> </v>
      </c>
      <c r="K26" s="64"/>
      <c r="L26" s="61"/>
      <c r="M26" s="62"/>
      <c r="N26" s="62"/>
      <c r="O26" s="82"/>
      <c r="Q26" s="50" t="str">
        <f>'【印刷】名簿（B4）'!A26</f>
        <v/>
      </c>
      <c r="R26" s="59" t="str">
        <f>'【印刷】名簿（B4）'!B26</f>
        <v xml:space="preserve"> </v>
      </c>
      <c r="S26" s="64"/>
      <c r="T26" s="61"/>
      <c r="U26" s="62"/>
      <c r="V26" s="62"/>
      <c r="W26" s="82"/>
      <c r="Y26" s="50" t="str">
        <f>'【印刷】名簿（B4）'!A26</f>
        <v/>
      </c>
      <c r="Z26" s="51" t="str">
        <f>'【印刷】名簿（B4）'!B26</f>
        <v xml:space="preserve"> </v>
      </c>
      <c r="AA26" s="64"/>
      <c r="AB26" s="61"/>
      <c r="AC26" s="62"/>
      <c r="AD26" s="62"/>
      <c r="AE26" s="82"/>
    </row>
    <row r="27" spans="1:31" ht="15.95" customHeight="1">
      <c r="A27" s="74" t="str">
        <f>'【印刷】名簿（B4）'!A27</f>
        <v/>
      </c>
      <c r="B27" s="67" t="str">
        <f>'【印刷】名簿（B4）'!B27</f>
        <v xml:space="preserve"> </v>
      </c>
      <c r="C27" s="72"/>
      <c r="D27" s="69"/>
      <c r="E27" s="70"/>
      <c r="F27" s="70"/>
      <c r="G27" s="83"/>
      <c r="I27" s="74" t="str">
        <f>'【印刷】名簿（B4）'!A27</f>
        <v/>
      </c>
      <c r="J27" s="67" t="str">
        <f>'【印刷】名簿（B4）'!B27</f>
        <v xml:space="preserve"> </v>
      </c>
      <c r="K27" s="72"/>
      <c r="L27" s="69"/>
      <c r="M27" s="70"/>
      <c r="N27" s="70"/>
      <c r="O27" s="83"/>
      <c r="Q27" s="74" t="str">
        <f>'【印刷】名簿（B4）'!A27</f>
        <v/>
      </c>
      <c r="R27" s="67" t="str">
        <f>'【印刷】名簿（B4）'!B27</f>
        <v xml:space="preserve"> </v>
      </c>
      <c r="S27" s="72"/>
      <c r="T27" s="69"/>
      <c r="U27" s="70"/>
      <c r="V27" s="70"/>
      <c r="W27" s="83"/>
      <c r="Y27" s="74" t="str">
        <f>'【印刷】名簿（B4）'!A27</f>
        <v/>
      </c>
      <c r="Z27" s="84" t="str">
        <f>'【印刷】名簿（B4）'!B27</f>
        <v xml:space="preserve"> </v>
      </c>
      <c r="AA27" s="72"/>
      <c r="AB27" s="69"/>
      <c r="AC27" s="70"/>
      <c r="AD27" s="70"/>
      <c r="AE27" s="83"/>
    </row>
    <row r="28" spans="1:31" ht="15.95" customHeight="1">
      <c r="A28" s="75" t="str">
        <f>'【印刷】名簿（B4）'!A28</f>
        <v/>
      </c>
      <c r="B28" s="51" t="str">
        <f>'【印刷】名簿（B4）'!B28</f>
        <v xml:space="preserve"> </v>
      </c>
      <c r="C28" s="56"/>
      <c r="D28" s="53"/>
      <c r="E28" s="54"/>
      <c r="F28" s="54"/>
      <c r="G28" s="81"/>
      <c r="I28" s="75" t="str">
        <f>'【印刷】名簿（B4）'!A28</f>
        <v/>
      </c>
      <c r="J28" s="51" t="str">
        <f>'【印刷】名簿（B4）'!B28</f>
        <v xml:space="preserve"> </v>
      </c>
      <c r="K28" s="56"/>
      <c r="L28" s="53"/>
      <c r="M28" s="54"/>
      <c r="N28" s="54"/>
      <c r="O28" s="81"/>
      <c r="Q28" s="75" t="str">
        <f>'【印刷】名簿（B4）'!A28</f>
        <v/>
      </c>
      <c r="R28" s="51" t="str">
        <f>'【印刷】名簿（B4）'!B28</f>
        <v xml:space="preserve"> </v>
      </c>
      <c r="S28" s="56"/>
      <c r="T28" s="53"/>
      <c r="U28" s="54"/>
      <c r="V28" s="54"/>
      <c r="W28" s="81"/>
      <c r="Y28" s="85" t="str">
        <f>'【印刷】名簿（B4）'!A28</f>
        <v/>
      </c>
      <c r="Z28" s="86" t="str">
        <f>'【印刷】名簿（B4）'!B28</f>
        <v xml:space="preserve"> </v>
      </c>
      <c r="AA28" s="56"/>
      <c r="AB28" s="53"/>
      <c r="AC28" s="54"/>
      <c r="AD28" s="54"/>
      <c r="AE28" s="81"/>
    </row>
    <row r="29" spans="1:31" ht="15.95" customHeight="1">
      <c r="A29" s="76" t="str">
        <f>'【印刷】名簿（B4）'!A29</f>
        <v/>
      </c>
      <c r="B29" s="59" t="str">
        <f>'【印刷】名簿（B4）'!B29</f>
        <v xml:space="preserve"> </v>
      </c>
      <c r="C29" s="64"/>
      <c r="D29" s="61"/>
      <c r="E29" s="62"/>
      <c r="F29" s="62"/>
      <c r="G29" s="82"/>
      <c r="I29" s="76" t="str">
        <f>'【印刷】名簿（B4）'!A29</f>
        <v/>
      </c>
      <c r="J29" s="59" t="str">
        <f>'【印刷】名簿（B4）'!B29</f>
        <v xml:space="preserve"> </v>
      </c>
      <c r="K29" s="64"/>
      <c r="L29" s="61"/>
      <c r="M29" s="62"/>
      <c r="N29" s="62"/>
      <c r="O29" s="82"/>
      <c r="Q29" s="76" t="str">
        <f>'【印刷】名簿（B4）'!A29</f>
        <v/>
      </c>
      <c r="R29" s="59" t="str">
        <f>'【印刷】名簿（B4）'!B29</f>
        <v xml:space="preserve"> </v>
      </c>
      <c r="S29" s="64"/>
      <c r="T29" s="61"/>
      <c r="U29" s="62"/>
      <c r="V29" s="62"/>
      <c r="W29" s="82"/>
      <c r="Y29" s="50" t="str">
        <f>'【印刷】名簿（B4）'!A29</f>
        <v/>
      </c>
      <c r="Z29" s="87" t="str">
        <f>'【印刷】名簿（B4）'!B29</f>
        <v xml:space="preserve"> </v>
      </c>
      <c r="AA29" s="64"/>
      <c r="AB29" s="61"/>
      <c r="AC29" s="62"/>
      <c r="AD29" s="62"/>
      <c r="AE29" s="82"/>
    </row>
    <row r="30" spans="1:31" ht="15.95" customHeight="1">
      <c r="A30" s="76" t="str">
        <f>'【印刷】名簿（B4）'!A30</f>
        <v/>
      </c>
      <c r="B30" s="59" t="str">
        <f>'【印刷】名簿（B4）'!B30</f>
        <v xml:space="preserve"> </v>
      </c>
      <c r="C30" s="64"/>
      <c r="D30" s="61"/>
      <c r="E30" s="62"/>
      <c r="F30" s="62"/>
      <c r="G30" s="82"/>
      <c r="I30" s="76" t="str">
        <f>'【印刷】名簿（B4）'!A30</f>
        <v/>
      </c>
      <c r="J30" s="59" t="str">
        <f>'【印刷】名簿（B4）'!B30</f>
        <v xml:space="preserve"> </v>
      </c>
      <c r="K30" s="64"/>
      <c r="L30" s="61"/>
      <c r="M30" s="62"/>
      <c r="N30" s="62"/>
      <c r="O30" s="82"/>
      <c r="Q30" s="76" t="str">
        <f>'【印刷】名簿（B4）'!A30</f>
        <v/>
      </c>
      <c r="R30" s="59" t="str">
        <f>'【印刷】名簿（B4）'!B30</f>
        <v xml:space="preserve"> </v>
      </c>
      <c r="S30" s="64"/>
      <c r="T30" s="61"/>
      <c r="U30" s="62"/>
      <c r="V30" s="62"/>
      <c r="W30" s="82"/>
      <c r="Y30" s="50" t="str">
        <f>'【印刷】名簿（B4）'!A30</f>
        <v/>
      </c>
      <c r="Z30" s="87" t="str">
        <f>'【印刷】名簿（B4）'!B30</f>
        <v xml:space="preserve"> </v>
      </c>
      <c r="AA30" s="64"/>
      <c r="AB30" s="61"/>
      <c r="AC30" s="62"/>
      <c r="AD30" s="62"/>
      <c r="AE30" s="82"/>
    </row>
    <row r="31" spans="1:31" ht="15.95" customHeight="1">
      <c r="A31" s="76" t="str">
        <f>'【印刷】名簿（B4）'!A31</f>
        <v/>
      </c>
      <c r="B31" s="59" t="str">
        <f>'【印刷】名簿（B4）'!B31</f>
        <v xml:space="preserve"> </v>
      </c>
      <c r="C31" s="64"/>
      <c r="D31" s="61"/>
      <c r="E31" s="62"/>
      <c r="F31" s="62"/>
      <c r="G31" s="82"/>
      <c r="I31" s="76" t="str">
        <f>'【印刷】名簿（B4）'!A31</f>
        <v/>
      </c>
      <c r="J31" s="59" t="str">
        <f>'【印刷】名簿（B4）'!B31</f>
        <v xml:space="preserve"> </v>
      </c>
      <c r="K31" s="64"/>
      <c r="L31" s="61"/>
      <c r="M31" s="62"/>
      <c r="N31" s="62"/>
      <c r="O31" s="82"/>
      <c r="Q31" s="76" t="str">
        <f>'【印刷】名簿（B4）'!A31</f>
        <v/>
      </c>
      <c r="R31" s="59" t="str">
        <f>'【印刷】名簿（B4）'!B31</f>
        <v xml:space="preserve"> </v>
      </c>
      <c r="S31" s="64"/>
      <c r="T31" s="61"/>
      <c r="U31" s="62"/>
      <c r="V31" s="62"/>
      <c r="W31" s="82"/>
      <c r="Y31" s="50" t="str">
        <f>'【印刷】名簿（B4）'!A31</f>
        <v/>
      </c>
      <c r="Z31" s="87" t="str">
        <f>'【印刷】名簿（B4）'!B31</f>
        <v xml:space="preserve"> </v>
      </c>
      <c r="AA31" s="64"/>
      <c r="AB31" s="61"/>
      <c r="AC31" s="62"/>
      <c r="AD31" s="62"/>
      <c r="AE31" s="82"/>
    </row>
    <row r="32" spans="1:31" ht="15.95" customHeight="1">
      <c r="A32" s="77" t="str">
        <f>'【印刷】名簿（B4）'!A32</f>
        <v/>
      </c>
      <c r="B32" s="67" t="str">
        <f>'【印刷】名簿（B4）'!B32</f>
        <v xml:space="preserve"> </v>
      </c>
      <c r="C32" s="72"/>
      <c r="D32" s="69"/>
      <c r="E32" s="70"/>
      <c r="F32" s="70"/>
      <c r="G32" s="83"/>
      <c r="I32" s="77" t="str">
        <f>'【印刷】名簿（B4）'!A32</f>
        <v/>
      </c>
      <c r="J32" s="67" t="str">
        <f>'【印刷】名簿（B4）'!B32</f>
        <v xml:space="preserve"> </v>
      </c>
      <c r="K32" s="72"/>
      <c r="L32" s="69"/>
      <c r="M32" s="70"/>
      <c r="N32" s="70"/>
      <c r="O32" s="83"/>
      <c r="Q32" s="77" t="str">
        <f>'【印刷】名簿（B4）'!A32</f>
        <v/>
      </c>
      <c r="R32" s="67" t="str">
        <f>'【印刷】名簿（B4）'!B32</f>
        <v xml:space="preserve"> </v>
      </c>
      <c r="S32" s="72"/>
      <c r="T32" s="69"/>
      <c r="U32" s="70"/>
      <c r="V32" s="70"/>
      <c r="W32" s="83"/>
      <c r="Y32" s="88" t="str">
        <f>'【印刷】名簿（B4）'!A32</f>
        <v/>
      </c>
      <c r="Z32" s="89" t="str">
        <f>'【印刷】名簿（B4）'!B32</f>
        <v xml:space="preserve"> </v>
      </c>
      <c r="AA32" s="72"/>
      <c r="AB32" s="69"/>
      <c r="AC32" s="70"/>
      <c r="AD32" s="70"/>
      <c r="AE32" s="83"/>
    </row>
    <row r="33" spans="1:31" ht="15.95" customHeight="1">
      <c r="A33" s="50" t="str">
        <f>'【印刷】名簿（B4）'!A33</f>
        <v/>
      </c>
      <c r="B33" s="51" t="str">
        <f>'【印刷】名簿（B4）'!B33</f>
        <v xml:space="preserve"> </v>
      </c>
      <c r="C33" s="56"/>
      <c r="D33" s="53"/>
      <c r="E33" s="54"/>
      <c r="F33" s="54"/>
      <c r="G33" s="81"/>
      <c r="I33" s="50" t="str">
        <f>'【印刷】名簿（B4）'!A33</f>
        <v/>
      </c>
      <c r="J33" s="51" t="str">
        <f>'【印刷】名簿（B4）'!B33</f>
        <v xml:space="preserve"> </v>
      </c>
      <c r="K33" s="56"/>
      <c r="L33" s="53"/>
      <c r="M33" s="54"/>
      <c r="N33" s="54"/>
      <c r="O33" s="81"/>
      <c r="Q33" s="50" t="str">
        <f>'【印刷】名簿（B4）'!A33</f>
        <v/>
      </c>
      <c r="R33" s="51" t="str">
        <f>'【印刷】名簿（B4）'!B33</f>
        <v xml:space="preserve"> </v>
      </c>
      <c r="S33" s="56"/>
      <c r="T33" s="53"/>
      <c r="U33" s="54"/>
      <c r="V33" s="54"/>
      <c r="W33" s="81"/>
      <c r="Y33" s="50" t="str">
        <f>'【印刷】名簿（B4）'!A33</f>
        <v/>
      </c>
      <c r="Z33" s="51" t="str">
        <f>'【印刷】名簿（B4）'!B33</f>
        <v xml:space="preserve"> </v>
      </c>
      <c r="AA33" s="56"/>
      <c r="AB33" s="53"/>
      <c r="AC33" s="54"/>
      <c r="AD33" s="54"/>
      <c r="AE33" s="81"/>
    </row>
    <row r="34" spans="1:31" ht="15.95" customHeight="1">
      <c r="A34" s="50" t="str">
        <f>'【印刷】名簿（B4）'!A34</f>
        <v/>
      </c>
      <c r="B34" s="59" t="str">
        <f>'【印刷】名簿（B4）'!B34</f>
        <v xml:space="preserve"> </v>
      </c>
      <c r="C34" s="64"/>
      <c r="D34" s="61"/>
      <c r="E34" s="62"/>
      <c r="F34" s="62"/>
      <c r="G34" s="82"/>
      <c r="I34" s="50" t="str">
        <f>'【印刷】名簿（B4）'!A34</f>
        <v/>
      </c>
      <c r="J34" s="59" t="str">
        <f>'【印刷】名簿（B4）'!B34</f>
        <v xml:space="preserve"> </v>
      </c>
      <c r="K34" s="64"/>
      <c r="L34" s="61"/>
      <c r="M34" s="62"/>
      <c r="N34" s="62"/>
      <c r="O34" s="82"/>
      <c r="Q34" s="50" t="str">
        <f>'【印刷】名簿（B4）'!A34</f>
        <v/>
      </c>
      <c r="R34" s="59" t="str">
        <f>'【印刷】名簿（B4）'!B34</f>
        <v xml:space="preserve"> </v>
      </c>
      <c r="S34" s="64"/>
      <c r="T34" s="61"/>
      <c r="U34" s="62"/>
      <c r="V34" s="62"/>
      <c r="W34" s="82"/>
      <c r="Y34" s="50" t="str">
        <f>'【印刷】名簿（B4）'!A34</f>
        <v/>
      </c>
      <c r="Z34" s="51" t="str">
        <f>'【印刷】名簿（B4）'!B34</f>
        <v xml:space="preserve"> </v>
      </c>
      <c r="AA34" s="64"/>
      <c r="AB34" s="61"/>
      <c r="AC34" s="62"/>
      <c r="AD34" s="62"/>
      <c r="AE34" s="82"/>
    </row>
    <row r="35" spans="1:31" ht="15.95" customHeight="1">
      <c r="A35" s="50" t="str">
        <f>'【印刷】名簿（B4）'!A35</f>
        <v/>
      </c>
      <c r="B35" s="59" t="str">
        <f>'【印刷】名簿（B4）'!B35</f>
        <v xml:space="preserve"> </v>
      </c>
      <c r="C35" s="64"/>
      <c r="D35" s="61"/>
      <c r="E35" s="62"/>
      <c r="F35" s="62"/>
      <c r="G35" s="82"/>
      <c r="I35" s="50" t="str">
        <f>'【印刷】名簿（B4）'!A35</f>
        <v/>
      </c>
      <c r="J35" s="59" t="str">
        <f>'【印刷】名簿（B4）'!B35</f>
        <v xml:space="preserve"> </v>
      </c>
      <c r="K35" s="64"/>
      <c r="L35" s="61"/>
      <c r="M35" s="62"/>
      <c r="N35" s="62"/>
      <c r="O35" s="82"/>
      <c r="Q35" s="50" t="str">
        <f>'【印刷】名簿（B4）'!A35</f>
        <v/>
      </c>
      <c r="R35" s="59" t="str">
        <f>'【印刷】名簿（B4）'!B35</f>
        <v xml:space="preserve"> </v>
      </c>
      <c r="S35" s="64"/>
      <c r="T35" s="61"/>
      <c r="U35" s="62"/>
      <c r="V35" s="62"/>
      <c r="W35" s="82"/>
      <c r="Y35" s="50" t="str">
        <f>'【印刷】名簿（B4）'!A35</f>
        <v/>
      </c>
      <c r="Z35" s="51" t="str">
        <f>'【印刷】名簿（B4）'!B35</f>
        <v xml:space="preserve"> </v>
      </c>
      <c r="AA35" s="64"/>
      <c r="AB35" s="61"/>
      <c r="AC35" s="62"/>
      <c r="AD35" s="62"/>
      <c r="AE35" s="82"/>
    </row>
    <row r="36" spans="1:31" ht="15.95" customHeight="1">
      <c r="A36" s="50" t="str">
        <f>'【印刷】名簿（B4）'!A36</f>
        <v/>
      </c>
      <c r="B36" s="59" t="str">
        <f>'【印刷】名簿（B4）'!B36</f>
        <v xml:space="preserve"> </v>
      </c>
      <c r="C36" s="64"/>
      <c r="D36" s="61"/>
      <c r="E36" s="62"/>
      <c r="F36" s="62"/>
      <c r="G36" s="82"/>
      <c r="I36" s="50" t="str">
        <f>'【印刷】名簿（B4）'!A36</f>
        <v/>
      </c>
      <c r="J36" s="59" t="str">
        <f>'【印刷】名簿（B4）'!B36</f>
        <v xml:space="preserve"> </v>
      </c>
      <c r="K36" s="64"/>
      <c r="L36" s="61"/>
      <c r="M36" s="62"/>
      <c r="N36" s="62"/>
      <c r="O36" s="82"/>
      <c r="Q36" s="50" t="str">
        <f>'【印刷】名簿（B4）'!A36</f>
        <v/>
      </c>
      <c r="R36" s="59" t="str">
        <f>'【印刷】名簿（B4）'!B36</f>
        <v xml:space="preserve"> </v>
      </c>
      <c r="S36" s="64"/>
      <c r="T36" s="61"/>
      <c r="U36" s="62"/>
      <c r="V36" s="62"/>
      <c r="W36" s="82"/>
      <c r="Y36" s="50" t="str">
        <f>'【印刷】名簿（B4）'!A36</f>
        <v/>
      </c>
      <c r="Z36" s="51" t="str">
        <f>'【印刷】名簿（B4）'!B36</f>
        <v xml:space="preserve"> </v>
      </c>
      <c r="AA36" s="64"/>
      <c r="AB36" s="61"/>
      <c r="AC36" s="62"/>
      <c r="AD36" s="62"/>
      <c r="AE36" s="82"/>
    </row>
    <row r="37" spans="1:31" ht="15.95" customHeight="1">
      <c r="A37" s="74" t="str">
        <f>'【印刷】名簿（B4）'!A37</f>
        <v/>
      </c>
      <c r="B37" s="67" t="str">
        <f>'【印刷】名簿（B4）'!B37</f>
        <v xml:space="preserve"> </v>
      </c>
      <c r="C37" s="72"/>
      <c r="D37" s="69"/>
      <c r="E37" s="70"/>
      <c r="F37" s="70"/>
      <c r="G37" s="83"/>
      <c r="I37" s="74" t="str">
        <f>'【印刷】名簿（B4）'!A37</f>
        <v/>
      </c>
      <c r="J37" s="67" t="str">
        <f>'【印刷】名簿（B4）'!B37</f>
        <v xml:space="preserve"> </v>
      </c>
      <c r="K37" s="72"/>
      <c r="L37" s="69"/>
      <c r="M37" s="70"/>
      <c r="N37" s="70"/>
      <c r="O37" s="83"/>
      <c r="Q37" s="74" t="str">
        <f>'【印刷】名簿（B4）'!A37</f>
        <v/>
      </c>
      <c r="R37" s="67" t="str">
        <f>'【印刷】名簿（B4）'!B37</f>
        <v xml:space="preserve"> </v>
      </c>
      <c r="S37" s="72"/>
      <c r="T37" s="69"/>
      <c r="U37" s="70"/>
      <c r="V37" s="70"/>
      <c r="W37" s="83"/>
      <c r="Y37" s="74" t="str">
        <f>'【印刷】名簿（B4）'!A37</f>
        <v/>
      </c>
      <c r="Z37" s="84" t="str">
        <f>'【印刷】名簿（B4）'!B37</f>
        <v xml:space="preserve"> </v>
      </c>
      <c r="AA37" s="72"/>
      <c r="AB37" s="69"/>
      <c r="AC37" s="70"/>
      <c r="AD37" s="70"/>
      <c r="AE37" s="83"/>
    </row>
    <row r="38" spans="1:31" ht="15.95" customHeight="1">
      <c r="A38" s="75" t="str">
        <f>'【印刷】名簿（B4）'!A38</f>
        <v/>
      </c>
      <c r="B38" s="51" t="str">
        <f>'【印刷】名簿（B4）'!B38</f>
        <v xml:space="preserve"> </v>
      </c>
      <c r="C38" s="56"/>
      <c r="D38" s="53"/>
      <c r="E38" s="54"/>
      <c r="F38" s="54"/>
      <c r="G38" s="81"/>
      <c r="I38" s="75" t="str">
        <f>'【印刷】名簿（B4）'!A38</f>
        <v/>
      </c>
      <c r="J38" s="51" t="str">
        <f>'【印刷】名簿（B4）'!B38</f>
        <v xml:space="preserve"> </v>
      </c>
      <c r="K38" s="56"/>
      <c r="L38" s="53"/>
      <c r="M38" s="54"/>
      <c r="N38" s="54"/>
      <c r="O38" s="81"/>
      <c r="Q38" s="75" t="str">
        <f>'【印刷】名簿（B4）'!A38</f>
        <v/>
      </c>
      <c r="R38" s="51" t="str">
        <f>'【印刷】名簿（B4）'!B38</f>
        <v xml:space="preserve"> </v>
      </c>
      <c r="S38" s="56"/>
      <c r="T38" s="53"/>
      <c r="U38" s="54"/>
      <c r="V38" s="54"/>
      <c r="W38" s="81"/>
      <c r="Y38" s="85" t="str">
        <f>'【印刷】名簿（B4）'!A38</f>
        <v/>
      </c>
      <c r="Z38" s="86" t="str">
        <f>'【印刷】名簿（B4）'!B38</f>
        <v xml:space="preserve"> </v>
      </c>
      <c r="AA38" s="56"/>
      <c r="AB38" s="53"/>
      <c r="AC38" s="54"/>
      <c r="AD38" s="54"/>
      <c r="AE38" s="81"/>
    </row>
    <row r="39" spans="1:31" ht="15.95" customHeight="1">
      <c r="A39" s="76" t="str">
        <f>'【印刷】名簿（B4）'!A39</f>
        <v/>
      </c>
      <c r="B39" s="59" t="str">
        <f>'【印刷】名簿（B4）'!B39</f>
        <v xml:space="preserve"> </v>
      </c>
      <c r="C39" s="64"/>
      <c r="D39" s="61"/>
      <c r="E39" s="62"/>
      <c r="F39" s="62"/>
      <c r="G39" s="82"/>
      <c r="I39" s="76" t="str">
        <f>'【印刷】名簿（B4）'!A39</f>
        <v/>
      </c>
      <c r="J39" s="59" t="str">
        <f>'【印刷】名簿（B4）'!B39</f>
        <v xml:space="preserve"> </v>
      </c>
      <c r="K39" s="64"/>
      <c r="L39" s="61"/>
      <c r="M39" s="62"/>
      <c r="N39" s="62"/>
      <c r="O39" s="82"/>
      <c r="Q39" s="76" t="str">
        <f>'【印刷】名簿（B4）'!A39</f>
        <v/>
      </c>
      <c r="R39" s="59" t="str">
        <f>'【印刷】名簿（B4）'!B39</f>
        <v xml:space="preserve"> </v>
      </c>
      <c r="S39" s="64"/>
      <c r="T39" s="61"/>
      <c r="U39" s="62"/>
      <c r="V39" s="62"/>
      <c r="W39" s="82"/>
      <c r="Y39" s="50" t="str">
        <f>'【印刷】名簿（B4）'!A39</f>
        <v/>
      </c>
      <c r="Z39" s="87" t="str">
        <f>'【印刷】名簿（B4）'!B39</f>
        <v xml:space="preserve"> </v>
      </c>
      <c r="AA39" s="64"/>
      <c r="AB39" s="61"/>
      <c r="AC39" s="62"/>
      <c r="AD39" s="62"/>
      <c r="AE39" s="82"/>
    </row>
    <row r="40" spans="1:31" ht="15.95" customHeight="1">
      <c r="A40" s="78" t="str">
        <f>'【印刷】名簿（B4）'!A40</f>
        <v/>
      </c>
      <c r="B40" s="59" t="str">
        <f>'【印刷】名簿（B4）'!B40</f>
        <v xml:space="preserve"> </v>
      </c>
      <c r="C40" s="64"/>
      <c r="D40" s="61"/>
      <c r="E40" s="62"/>
      <c r="F40" s="62"/>
      <c r="G40" s="82"/>
      <c r="I40" s="78" t="str">
        <f>'【印刷】名簿（B4）'!A40</f>
        <v/>
      </c>
      <c r="J40" s="59" t="str">
        <f>'【印刷】名簿（B4）'!B40</f>
        <v xml:space="preserve"> </v>
      </c>
      <c r="K40" s="64"/>
      <c r="L40" s="61"/>
      <c r="M40" s="62"/>
      <c r="N40" s="62"/>
      <c r="O40" s="82"/>
      <c r="Q40" s="78" t="str">
        <f>'【印刷】名簿（B4）'!A40</f>
        <v/>
      </c>
      <c r="R40" s="59" t="str">
        <f>'【印刷】名簿（B4）'!B40</f>
        <v xml:space="preserve"> </v>
      </c>
      <c r="S40" s="64"/>
      <c r="T40" s="61"/>
      <c r="U40" s="62"/>
      <c r="V40" s="62"/>
      <c r="W40" s="82"/>
      <c r="Y40" s="50" t="str">
        <f>'【印刷】名簿（B4）'!A40</f>
        <v/>
      </c>
      <c r="Z40" s="87" t="str">
        <f>'【印刷】名簿（B4）'!B40</f>
        <v xml:space="preserve"> </v>
      </c>
      <c r="AA40" s="64"/>
      <c r="AB40" s="61"/>
      <c r="AC40" s="62"/>
      <c r="AD40" s="62"/>
      <c r="AE40" s="82"/>
    </row>
    <row r="41" spans="1:31" ht="15.95" customHeight="1">
      <c r="A41" s="78" t="str">
        <f>'【印刷】名簿（B4）'!A41</f>
        <v/>
      </c>
      <c r="B41" s="59" t="str">
        <f>'【印刷】名簿（B4）'!B41</f>
        <v xml:space="preserve"> </v>
      </c>
      <c r="C41" s="64"/>
      <c r="D41" s="61"/>
      <c r="E41" s="62"/>
      <c r="F41" s="62"/>
      <c r="G41" s="82"/>
      <c r="I41" s="78" t="str">
        <f>'【印刷】名簿（B4）'!A41</f>
        <v/>
      </c>
      <c r="J41" s="59" t="str">
        <f>'【印刷】名簿（B4）'!B41</f>
        <v xml:space="preserve"> </v>
      </c>
      <c r="K41" s="64"/>
      <c r="L41" s="61"/>
      <c r="M41" s="62"/>
      <c r="N41" s="62"/>
      <c r="O41" s="82"/>
      <c r="Q41" s="78" t="str">
        <f>'【印刷】名簿（B4）'!A41</f>
        <v/>
      </c>
      <c r="R41" s="59" t="str">
        <f>'【印刷】名簿（B4）'!B41</f>
        <v xml:space="preserve"> </v>
      </c>
      <c r="S41" s="64"/>
      <c r="T41" s="61"/>
      <c r="U41" s="62"/>
      <c r="V41" s="62"/>
      <c r="W41" s="82"/>
      <c r="Y41" s="50" t="str">
        <f>'【印刷】名簿（B4）'!A41</f>
        <v/>
      </c>
      <c r="Z41" s="87" t="str">
        <f>'【印刷】名簿（B4）'!B41</f>
        <v xml:space="preserve"> </v>
      </c>
      <c r="AA41" s="64"/>
      <c r="AB41" s="61"/>
      <c r="AC41" s="62"/>
      <c r="AD41" s="62"/>
      <c r="AE41" s="82"/>
    </row>
    <row r="42" spans="1:31" ht="15.95" customHeight="1">
      <c r="A42" s="79" t="str">
        <f>'【印刷】名簿（B4）'!A42</f>
        <v/>
      </c>
      <c r="B42" s="67" t="str">
        <f>'【印刷】名簿（B4）'!B42</f>
        <v xml:space="preserve"> </v>
      </c>
      <c r="C42" s="72"/>
      <c r="D42" s="69"/>
      <c r="E42" s="70"/>
      <c r="F42" s="70"/>
      <c r="G42" s="83"/>
      <c r="I42" s="79" t="str">
        <f>'【印刷】名簿（B4）'!A42</f>
        <v/>
      </c>
      <c r="J42" s="67" t="str">
        <f>'【印刷】名簿（B4）'!B42</f>
        <v xml:space="preserve"> </v>
      </c>
      <c r="K42" s="72"/>
      <c r="L42" s="69"/>
      <c r="M42" s="70"/>
      <c r="N42" s="70"/>
      <c r="O42" s="83"/>
      <c r="Q42" s="79" t="str">
        <f>'【印刷】名簿（B4）'!A42</f>
        <v/>
      </c>
      <c r="R42" s="67" t="str">
        <f>'【印刷】名簿（B4）'!B42</f>
        <v xml:space="preserve"> </v>
      </c>
      <c r="S42" s="72"/>
      <c r="T42" s="69"/>
      <c r="U42" s="70"/>
      <c r="V42" s="70"/>
      <c r="W42" s="83"/>
      <c r="Y42" s="88" t="str">
        <f>'【印刷】名簿（B4）'!A42</f>
        <v/>
      </c>
      <c r="Z42" s="89" t="str">
        <f>'【印刷】名簿（B4）'!B42</f>
        <v xml:space="preserve"> </v>
      </c>
      <c r="AA42" s="72"/>
      <c r="AB42" s="69"/>
      <c r="AC42" s="70"/>
      <c r="AD42" s="70"/>
      <c r="AE42" s="83"/>
    </row>
    <row r="43" spans="1:31" ht="15" customHeight="1"/>
    <row r="44" spans="1:31" ht="15" customHeight="1"/>
    <row r="45" spans="1:31" ht="15" customHeight="1"/>
    <row r="46" spans="1:31" ht="15" customHeight="1"/>
  </sheetData>
  <phoneticPr fontId="1"/>
  <pageMargins left="0.59055118110236227" right="0.19685039370078741" top="0.39370078740157483" bottom="0.39370078740157483" header="0.51181102362204722" footer="0.51181102362204722"/>
  <pageSetup paperSize="9"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T32"/>
  <sheetViews>
    <sheetView zoomScale="70" zoomScaleNormal="70" workbookViewId="0">
      <selection activeCell="AC6" sqref="AC6"/>
    </sheetView>
  </sheetViews>
  <sheetFormatPr defaultRowHeight="13.5"/>
  <cols>
    <col min="1" max="1" width="9" style="124"/>
    <col min="2" max="2" width="0.875" style="124" customWidth="1"/>
    <col min="3" max="3" width="3.125" style="124" customWidth="1"/>
    <col min="4" max="4" width="10.625" style="124" customWidth="1"/>
    <col min="5" max="6" width="3.125" style="124" customWidth="1"/>
    <col min="7" max="7" width="10.625" style="124" customWidth="1"/>
    <col min="8" max="9" width="3.125" style="124" customWidth="1"/>
    <col min="10" max="10" width="10.625" style="124" customWidth="1"/>
    <col min="11" max="12" width="3.125" style="124" customWidth="1"/>
    <col min="13" max="13" width="10.625" style="124" customWidth="1"/>
    <col min="14" max="15" width="3.125" style="124" customWidth="1"/>
    <col min="16" max="16" width="10.625" style="124" customWidth="1"/>
    <col min="17" max="18" width="3.125" style="124" customWidth="1"/>
    <col min="19" max="19" width="10.625" style="124" customWidth="1"/>
    <col min="20" max="21" width="3.125" style="124" customWidth="1"/>
    <col min="22" max="22" width="10.625" style="124" customWidth="1"/>
    <col min="23" max="23" width="3.125" style="124" customWidth="1"/>
    <col min="24" max="24" width="0.75" style="124" customWidth="1"/>
    <col min="25" max="25" width="1.25" style="125" customWidth="1"/>
    <col min="26" max="26" width="3.125" style="124" customWidth="1"/>
    <col min="27" max="27" width="10.625" style="124" customWidth="1"/>
    <col min="28" max="29" width="3.125" style="124" customWidth="1"/>
    <col min="30" max="30" width="10.625" style="124" customWidth="1"/>
    <col min="31" max="32" width="3.125" style="124" customWidth="1"/>
    <col min="33" max="33" width="10.625" style="124" customWidth="1"/>
    <col min="34" max="35" width="3.125" style="124" customWidth="1"/>
    <col min="36" max="36" width="10.625" style="124" customWidth="1"/>
    <col min="37" max="38" width="3.125" style="124" customWidth="1"/>
    <col min="39" max="39" width="10.625" style="124" customWidth="1"/>
    <col min="40" max="41" width="3.125" style="124" customWidth="1"/>
    <col min="42" max="42" width="10.625" style="124" customWidth="1"/>
    <col min="43" max="44" width="3.125" style="124" customWidth="1"/>
    <col min="45" max="45" width="10.625" style="124" customWidth="1"/>
    <col min="46" max="46" width="3.125" style="124" customWidth="1"/>
    <col min="47" max="47" width="1.5" style="125" customWidth="1"/>
    <col min="48" max="243" width="9" style="125"/>
    <col min="244" max="244" width="3.625" style="125" customWidth="1"/>
    <col min="245" max="245" width="10.625" style="125" customWidth="1"/>
    <col min="246" max="246" width="3.625" style="125" customWidth="1"/>
    <col min="247" max="247" width="10.625" style="125" customWidth="1"/>
    <col min="248" max="248" width="3.625" style="125" customWidth="1"/>
    <col min="249" max="249" width="10.625" style="125" customWidth="1"/>
    <col min="250" max="250" width="3.625" style="125" customWidth="1"/>
    <col min="251" max="251" width="10.625" style="125" customWidth="1"/>
    <col min="252" max="252" width="3.625" style="125" customWidth="1"/>
    <col min="253" max="253" width="10.625" style="125" customWidth="1"/>
    <col min="254" max="254" width="3.75" style="125" customWidth="1"/>
    <col min="255" max="255" width="10.875" style="125" customWidth="1"/>
    <col min="256" max="256" width="3.625" style="125" customWidth="1"/>
    <col min="257" max="257" width="10.875" style="125" customWidth="1"/>
    <col min="258" max="258" width="3.625" style="125" customWidth="1"/>
    <col min="259" max="259" width="10.875" style="125" customWidth="1"/>
    <col min="260" max="260" width="3.625" style="125" customWidth="1"/>
    <col min="261" max="261" width="10.875" style="125" customWidth="1"/>
    <col min="262" max="262" width="3.875" style="125" customWidth="1"/>
    <col min="263" max="263" width="10.875" style="125" customWidth="1"/>
    <col min="264" max="499" width="9" style="125"/>
    <col min="500" max="500" width="3.625" style="125" customWidth="1"/>
    <col min="501" max="501" width="10.625" style="125" customWidth="1"/>
    <col min="502" max="502" width="3.625" style="125" customWidth="1"/>
    <col min="503" max="503" width="10.625" style="125" customWidth="1"/>
    <col min="504" max="504" width="3.625" style="125" customWidth="1"/>
    <col min="505" max="505" width="10.625" style="125" customWidth="1"/>
    <col min="506" max="506" width="3.625" style="125" customWidth="1"/>
    <col min="507" max="507" width="10.625" style="125" customWidth="1"/>
    <col min="508" max="508" width="3.625" style="125" customWidth="1"/>
    <col min="509" max="509" width="10.625" style="125" customWidth="1"/>
    <col min="510" max="510" width="3.75" style="125" customWidth="1"/>
    <col min="511" max="511" width="10.875" style="125" customWidth="1"/>
    <col min="512" max="512" width="3.625" style="125" customWidth="1"/>
    <col min="513" max="513" width="10.875" style="125" customWidth="1"/>
    <col min="514" max="514" width="3.625" style="125" customWidth="1"/>
    <col min="515" max="515" width="10.875" style="125" customWidth="1"/>
    <col min="516" max="516" width="3.625" style="125" customWidth="1"/>
    <col min="517" max="517" width="10.875" style="125" customWidth="1"/>
    <col min="518" max="518" width="3.875" style="125" customWidth="1"/>
    <col min="519" max="519" width="10.875" style="125" customWidth="1"/>
    <col min="520" max="755" width="9" style="125"/>
    <col min="756" max="756" width="3.625" style="125" customWidth="1"/>
    <col min="757" max="757" width="10.625" style="125" customWidth="1"/>
    <col min="758" max="758" width="3.625" style="125" customWidth="1"/>
    <col min="759" max="759" width="10.625" style="125" customWidth="1"/>
    <col min="760" max="760" width="3.625" style="125" customWidth="1"/>
    <col min="761" max="761" width="10.625" style="125" customWidth="1"/>
    <col min="762" max="762" width="3.625" style="125" customWidth="1"/>
    <col min="763" max="763" width="10.625" style="125" customWidth="1"/>
    <col min="764" max="764" width="3.625" style="125" customWidth="1"/>
    <col min="765" max="765" width="10.625" style="125" customWidth="1"/>
    <col min="766" max="766" width="3.75" style="125" customWidth="1"/>
    <col min="767" max="767" width="10.875" style="125" customWidth="1"/>
    <col min="768" max="768" width="3.625" style="125" customWidth="1"/>
    <col min="769" max="769" width="10.875" style="125" customWidth="1"/>
    <col min="770" max="770" width="3.625" style="125" customWidth="1"/>
    <col min="771" max="771" width="10.875" style="125" customWidth="1"/>
    <col min="772" max="772" width="3.625" style="125" customWidth="1"/>
    <col min="773" max="773" width="10.875" style="125" customWidth="1"/>
    <col min="774" max="774" width="3.875" style="125" customWidth="1"/>
    <col min="775" max="775" width="10.875" style="125" customWidth="1"/>
    <col min="776" max="1011" width="9" style="125"/>
    <col min="1012" max="1012" width="3.625" style="125" customWidth="1"/>
    <col min="1013" max="1013" width="10.625" style="125" customWidth="1"/>
    <col min="1014" max="1014" width="3.625" style="125" customWidth="1"/>
    <col min="1015" max="1015" width="10.625" style="125" customWidth="1"/>
    <col min="1016" max="1016" width="3.625" style="125" customWidth="1"/>
    <col min="1017" max="1017" width="10.625" style="125" customWidth="1"/>
    <col min="1018" max="1018" width="3.625" style="125" customWidth="1"/>
    <col min="1019" max="1019" width="10.625" style="125" customWidth="1"/>
    <col min="1020" max="1020" width="3.625" style="125" customWidth="1"/>
    <col min="1021" max="1021" width="10.625" style="125" customWidth="1"/>
    <col min="1022" max="1022" width="3.75" style="125" customWidth="1"/>
    <col min="1023" max="1023" width="10.875" style="125" customWidth="1"/>
    <col min="1024" max="1024" width="3.625" style="125" customWidth="1"/>
    <col min="1025" max="1025" width="10.875" style="125" customWidth="1"/>
    <col min="1026" max="1026" width="3.625" style="125" customWidth="1"/>
    <col min="1027" max="1027" width="10.875" style="125" customWidth="1"/>
    <col min="1028" max="1028" width="3.625" style="125" customWidth="1"/>
    <col min="1029" max="1029" width="10.875" style="125" customWidth="1"/>
    <col min="1030" max="1030" width="3.875" style="125" customWidth="1"/>
    <col min="1031" max="1031" width="10.875" style="125" customWidth="1"/>
    <col min="1032" max="1267" width="9" style="125"/>
    <col min="1268" max="1268" width="3.625" style="125" customWidth="1"/>
    <col min="1269" max="1269" width="10.625" style="125" customWidth="1"/>
    <col min="1270" max="1270" width="3.625" style="125" customWidth="1"/>
    <col min="1271" max="1271" width="10.625" style="125" customWidth="1"/>
    <col min="1272" max="1272" width="3.625" style="125" customWidth="1"/>
    <col min="1273" max="1273" width="10.625" style="125" customWidth="1"/>
    <col min="1274" max="1274" width="3.625" style="125" customWidth="1"/>
    <col min="1275" max="1275" width="10.625" style="125" customWidth="1"/>
    <col min="1276" max="1276" width="3.625" style="125" customWidth="1"/>
    <col min="1277" max="1277" width="10.625" style="125" customWidth="1"/>
    <col min="1278" max="1278" width="3.75" style="125" customWidth="1"/>
    <col min="1279" max="1279" width="10.875" style="125" customWidth="1"/>
    <col min="1280" max="1280" width="3.625" style="125" customWidth="1"/>
    <col min="1281" max="1281" width="10.875" style="125" customWidth="1"/>
    <col min="1282" max="1282" width="3.625" style="125" customWidth="1"/>
    <col min="1283" max="1283" width="10.875" style="125" customWidth="1"/>
    <col min="1284" max="1284" width="3.625" style="125" customWidth="1"/>
    <col min="1285" max="1285" width="10.875" style="125" customWidth="1"/>
    <col min="1286" max="1286" width="3.875" style="125" customWidth="1"/>
    <col min="1287" max="1287" width="10.875" style="125" customWidth="1"/>
    <col min="1288" max="1523" width="9" style="125"/>
    <col min="1524" max="1524" width="3.625" style="125" customWidth="1"/>
    <col min="1525" max="1525" width="10.625" style="125" customWidth="1"/>
    <col min="1526" max="1526" width="3.625" style="125" customWidth="1"/>
    <col min="1527" max="1527" width="10.625" style="125" customWidth="1"/>
    <col min="1528" max="1528" width="3.625" style="125" customWidth="1"/>
    <col min="1529" max="1529" width="10.625" style="125" customWidth="1"/>
    <col min="1530" max="1530" width="3.625" style="125" customWidth="1"/>
    <col min="1531" max="1531" width="10.625" style="125" customWidth="1"/>
    <col min="1532" max="1532" width="3.625" style="125" customWidth="1"/>
    <col min="1533" max="1533" width="10.625" style="125" customWidth="1"/>
    <col min="1534" max="1534" width="3.75" style="125" customWidth="1"/>
    <col min="1535" max="1535" width="10.875" style="125" customWidth="1"/>
    <col min="1536" max="1536" width="3.625" style="125" customWidth="1"/>
    <col min="1537" max="1537" width="10.875" style="125" customWidth="1"/>
    <col min="1538" max="1538" width="3.625" style="125" customWidth="1"/>
    <col min="1539" max="1539" width="10.875" style="125" customWidth="1"/>
    <col min="1540" max="1540" width="3.625" style="125" customWidth="1"/>
    <col min="1541" max="1541" width="10.875" style="125" customWidth="1"/>
    <col min="1542" max="1542" width="3.875" style="125" customWidth="1"/>
    <col min="1543" max="1543" width="10.875" style="125" customWidth="1"/>
    <col min="1544" max="1779" width="9" style="125"/>
    <col min="1780" max="1780" width="3.625" style="125" customWidth="1"/>
    <col min="1781" max="1781" width="10.625" style="125" customWidth="1"/>
    <col min="1782" max="1782" width="3.625" style="125" customWidth="1"/>
    <col min="1783" max="1783" width="10.625" style="125" customWidth="1"/>
    <col min="1784" max="1784" width="3.625" style="125" customWidth="1"/>
    <col min="1785" max="1785" width="10.625" style="125" customWidth="1"/>
    <col min="1786" max="1786" width="3.625" style="125" customWidth="1"/>
    <col min="1787" max="1787" width="10.625" style="125" customWidth="1"/>
    <col min="1788" max="1788" width="3.625" style="125" customWidth="1"/>
    <col min="1789" max="1789" width="10.625" style="125" customWidth="1"/>
    <col min="1790" max="1790" width="3.75" style="125" customWidth="1"/>
    <col min="1791" max="1791" width="10.875" style="125" customWidth="1"/>
    <col min="1792" max="1792" width="3.625" style="125" customWidth="1"/>
    <col min="1793" max="1793" width="10.875" style="125" customWidth="1"/>
    <col min="1794" max="1794" width="3.625" style="125" customWidth="1"/>
    <col min="1795" max="1795" width="10.875" style="125" customWidth="1"/>
    <col min="1796" max="1796" width="3.625" style="125" customWidth="1"/>
    <col min="1797" max="1797" width="10.875" style="125" customWidth="1"/>
    <col min="1798" max="1798" width="3.875" style="125" customWidth="1"/>
    <col min="1799" max="1799" width="10.875" style="125" customWidth="1"/>
    <col min="1800" max="2035" width="9" style="125"/>
    <col min="2036" max="2036" width="3.625" style="125" customWidth="1"/>
    <col min="2037" max="2037" width="10.625" style="125" customWidth="1"/>
    <col min="2038" max="2038" width="3.625" style="125" customWidth="1"/>
    <col min="2039" max="2039" width="10.625" style="125" customWidth="1"/>
    <col min="2040" max="2040" width="3.625" style="125" customWidth="1"/>
    <col min="2041" max="2041" width="10.625" style="125" customWidth="1"/>
    <col min="2042" max="2042" width="3.625" style="125" customWidth="1"/>
    <col min="2043" max="2043" width="10.625" style="125" customWidth="1"/>
    <col min="2044" max="2044" width="3.625" style="125" customWidth="1"/>
    <col min="2045" max="2045" width="10.625" style="125" customWidth="1"/>
    <col min="2046" max="2046" width="3.75" style="125" customWidth="1"/>
    <col min="2047" max="2047" width="10.875" style="125" customWidth="1"/>
    <col min="2048" max="2048" width="3.625" style="125" customWidth="1"/>
    <col min="2049" max="2049" width="10.875" style="125" customWidth="1"/>
    <col min="2050" max="2050" width="3.625" style="125" customWidth="1"/>
    <col min="2051" max="2051" width="10.875" style="125" customWidth="1"/>
    <col min="2052" max="2052" width="3.625" style="125" customWidth="1"/>
    <col min="2053" max="2053" width="10.875" style="125" customWidth="1"/>
    <col min="2054" max="2054" width="3.875" style="125" customWidth="1"/>
    <col min="2055" max="2055" width="10.875" style="125" customWidth="1"/>
    <col min="2056" max="2291" width="9" style="125"/>
    <col min="2292" max="2292" width="3.625" style="125" customWidth="1"/>
    <col min="2293" max="2293" width="10.625" style="125" customWidth="1"/>
    <col min="2294" max="2294" width="3.625" style="125" customWidth="1"/>
    <col min="2295" max="2295" width="10.625" style="125" customWidth="1"/>
    <col min="2296" max="2296" width="3.625" style="125" customWidth="1"/>
    <col min="2297" max="2297" width="10.625" style="125" customWidth="1"/>
    <col min="2298" max="2298" width="3.625" style="125" customWidth="1"/>
    <col min="2299" max="2299" width="10.625" style="125" customWidth="1"/>
    <col min="2300" max="2300" width="3.625" style="125" customWidth="1"/>
    <col min="2301" max="2301" width="10.625" style="125" customWidth="1"/>
    <col min="2302" max="2302" width="3.75" style="125" customWidth="1"/>
    <col min="2303" max="2303" width="10.875" style="125" customWidth="1"/>
    <col min="2304" max="2304" width="3.625" style="125" customWidth="1"/>
    <col min="2305" max="2305" width="10.875" style="125" customWidth="1"/>
    <col min="2306" max="2306" width="3.625" style="125" customWidth="1"/>
    <col min="2307" max="2307" width="10.875" style="125" customWidth="1"/>
    <col min="2308" max="2308" width="3.625" style="125" customWidth="1"/>
    <col min="2309" max="2309" width="10.875" style="125" customWidth="1"/>
    <col min="2310" max="2310" width="3.875" style="125" customWidth="1"/>
    <col min="2311" max="2311" width="10.875" style="125" customWidth="1"/>
    <col min="2312" max="2547" width="9" style="125"/>
    <col min="2548" max="2548" width="3.625" style="125" customWidth="1"/>
    <col min="2549" max="2549" width="10.625" style="125" customWidth="1"/>
    <col min="2550" max="2550" width="3.625" style="125" customWidth="1"/>
    <col min="2551" max="2551" width="10.625" style="125" customWidth="1"/>
    <col min="2552" max="2552" width="3.625" style="125" customWidth="1"/>
    <col min="2553" max="2553" width="10.625" style="125" customWidth="1"/>
    <col min="2554" max="2554" width="3.625" style="125" customWidth="1"/>
    <col min="2555" max="2555" width="10.625" style="125" customWidth="1"/>
    <col min="2556" max="2556" width="3.625" style="125" customWidth="1"/>
    <col min="2557" max="2557" width="10.625" style="125" customWidth="1"/>
    <col min="2558" max="2558" width="3.75" style="125" customWidth="1"/>
    <col min="2559" max="2559" width="10.875" style="125" customWidth="1"/>
    <col min="2560" max="2560" width="3.625" style="125" customWidth="1"/>
    <col min="2561" max="2561" width="10.875" style="125" customWidth="1"/>
    <col min="2562" max="2562" width="3.625" style="125" customWidth="1"/>
    <col min="2563" max="2563" width="10.875" style="125" customWidth="1"/>
    <col min="2564" max="2564" width="3.625" style="125" customWidth="1"/>
    <col min="2565" max="2565" width="10.875" style="125" customWidth="1"/>
    <col min="2566" max="2566" width="3.875" style="125" customWidth="1"/>
    <col min="2567" max="2567" width="10.875" style="125" customWidth="1"/>
    <col min="2568" max="2803" width="9" style="125"/>
    <col min="2804" max="2804" width="3.625" style="125" customWidth="1"/>
    <col min="2805" max="2805" width="10.625" style="125" customWidth="1"/>
    <col min="2806" max="2806" width="3.625" style="125" customWidth="1"/>
    <col min="2807" max="2807" width="10.625" style="125" customWidth="1"/>
    <col min="2808" max="2808" width="3.625" style="125" customWidth="1"/>
    <col min="2809" max="2809" width="10.625" style="125" customWidth="1"/>
    <col min="2810" max="2810" width="3.625" style="125" customWidth="1"/>
    <col min="2811" max="2811" width="10.625" style="125" customWidth="1"/>
    <col min="2812" max="2812" width="3.625" style="125" customWidth="1"/>
    <col min="2813" max="2813" width="10.625" style="125" customWidth="1"/>
    <col min="2814" max="2814" width="3.75" style="125" customWidth="1"/>
    <col min="2815" max="2815" width="10.875" style="125" customWidth="1"/>
    <col min="2816" max="2816" width="3.625" style="125" customWidth="1"/>
    <col min="2817" max="2817" width="10.875" style="125" customWidth="1"/>
    <col min="2818" max="2818" width="3.625" style="125" customWidth="1"/>
    <col min="2819" max="2819" width="10.875" style="125" customWidth="1"/>
    <col min="2820" max="2820" width="3.625" style="125" customWidth="1"/>
    <col min="2821" max="2821" width="10.875" style="125" customWidth="1"/>
    <col min="2822" max="2822" width="3.875" style="125" customWidth="1"/>
    <col min="2823" max="2823" width="10.875" style="125" customWidth="1"/>
    <col min="2824" max="3059" width="9" style="125"/>
    <col min="3060" max="3060" width="3.625" style="125" customWidth="1"/>
    <col min="3061" max="3061" width="10.625" style="125" customWidth="1"/>
    <col min="3062" max="3062" width="3.625" style="125" customWidth="1"/>
    <col min="3063" max="3063" width="10.625" style="125" customWidth="1"/>
    <col min="3064" max="3064" width="3.625" style="125" customWidth="1"/>
    <col min="3065" max="3065" width="10.625" style="125" customWidth="1"/>
    <col min="3066" max="3066" width="3.625" style="125" customWidth="1"/>
    <col min="3067" max="3067" width="10.625" style="125" customWidth="1"/>
    <col min="3068" max="3068" width="3.625" style="125" customWidth="1"/>
    <col min="3069" max="3069" width="10.625" style="125" customWidth="1"/>
    <col min="3070" max="3070" width="3.75" style="125" customWidth="1"/>
    <col min="3071" max="3071" width="10.875" style="125" customWidth="1"/>
    <col min="3072" max="3072" width="3.625" style="125" customWidth="1"/>
    <col min="3073" max="3073" width="10.875" style="125" customWidth="1"/>
    <col min="3074" max="3074" width="3.625" style="125" customWidth="1"/>
    <col min="3075" max="3075" width="10.875" style="125" customWidth="1"/>
    <col min="3076" max="3076" width="3.625" style="125" customWidth="1"/>
    <col min="3077" max="3077" width="10.875" style="125" customWidth="1"/>
    <col min="3078" max="3078" width="3.875" style="125" customWidth="1"/>
    <col min="3079" max="3079" width="10.875" style="125" customWidth="1"/>
    <col min="3080" max="3315" width="9" style="125"/>
    <col min="3316" max="3316" width="3.625" style="125" customWidth="1"/>
    <col min="3317" max="3317" width="10.625" style="125" customWidth="1"/>
    <col min="3318" max="3318" width="3.625" style="125" customWidth="1"/>
    <col min="3319" max="3319" width="10.625" style="125" customWidth="1"/>
    <col min="3320" max="3320" width="3.625" style="125" customWidth="1"/>
    <col min="3321" max="3321" width="10.625" style="125" customWidth="1"/>
    <col min="3322" max="3322" width="3.625" style="125" customWidth="1"/>
    <col min="3323" max="3323" width="10.625" style="125" customWidth="1"/>
    <col min="3324" max="3324" width="3.625" style="125" customWidth="1"/>
    <col min="3325" max="3325" width="10.625" style="125" customWidth="1"/>
    <col min="3326" max="3326" width="3.75" style="125" customWidth="1"/>
    <col min="3327" max="3327" width="10.875" style="125" customWidth="1"/>
    <col min="3328" max="3328" width="3.625" style="125" customWidth="1"/>
    <col min="3329" max="3329" width="10.875" style="125" customWidth="1"/>
    <col min="3330" max="3330" width="3.625" style="125" customWidth="1"/>
    <col min="3331" max="3331" width="10.875" style="125" customWidth="1"/>
    <col min="3332" max="3332" width="3.625" style="125" customWidth="1"/>
    <col min="3333" max="3333" width="10.875" style="125" customWidth="1"/>
    <col min="3334" max="3334" width="3.875" style="125" customWidth="1"/>
    <col min="3335" max="3335" width="10.875" style="125" customWidth="1"/>
    <col min="3336" max="3571" width="9" style="125"/>
    <col min="3572" max="3572" width="3.625" style="125" customWidth="1"/>
    <col min="3573" max="3573" width="10.625" style="125" customWidth="1"/>
    <col min="3574" max="3574" width="3.625" style="125" customWidth="1"/>
    <col min="3575" max="3575" width="10.625" style="125" customWidth="1"/>
    <col min="3576" max="3576" width="3.625" style="125" customWidth="1"/>
    <col min="3577" max="3577" width="10.625" style="125" customWidth="1"/>
    <col min="3578" max="3578" width="3.625" style="125" customWidth="1"/>
    <col min="3579" max="3579" width="10.625" style="125" customWidth="1"/>
    <col min="3580" max="3580" width="3.625" style="125" customWidth="1"/>
    <col min="3581" max="3581" width="10.625" style="125" customWidth="1"/>
    <col min="3582" max="3582" width="3.75" style="125" customWidth="1"/>
    <col min="3583" max="3583" width="10.875" style="125" customWidth="1"/>
    <col min="3584" max="3584" width="3.625" style="125" customWidth="1"/>
    <col min="3585" max="3585" width="10.875" style="125" customWidth="1"/>
    <col min="3586" max="3586" width="3.625" style="125" customWidth="1"/>
    <col min="3587" max="3587" width="10.875" style="125" customWidth="1"/>
    <col min="3588" max="3588" width="3.625" style="125" customWidth="1"/>
    <col min="3589" max="3589" width="10.875" style="125" customWidth="1"/>
    <col min="3590" max="3590" width="3.875" style="125" customWidth="1"/>
    <col min="3591" max="3591" width="10.875" style="125" customWidth="1"/>
    <col min="3592" max="3827" width="9" style="125"/>
    <col min="3828" max="3828" width="3.625" style="125" customWidth="1"/>
    <col min="3829" max="3829" width="10.625" style="125" customWidth="1"/>
    <col min="3830" max="3830" width="3.625" style="125" customWidth="1"/>
    <col min="3831" max="3831" width="10.625" style="125" customWidth="1"/>
    <col min="3832" max="3832" width="3.625" style="125" customWidth="1"/>
    <col min="3833" max="3833" width="10.625" style="125" customWidth="1"/>
    <col min="3834" max="3834" width="3.625" style="125" customWidth="1"/>
    <col min="3835" max="3835" width="10.625" style="125" customWidth="1"/>
    <col min="3836" max="3836" width="3.625" style="125" customWidth="1"/>
    <col min="3837" max="3837" width="10.625" style="125" customWidth="1"/>
    <col min="3838" max="3838" width="3.75" style="125" customWidth="1"/>
    <col min="3839" max="3839" width="10.875" style="125" customWidth="1"/>
    <col min="3840" max="3840" width="3.625" style="125" customWidth="1"/>
    <col min="3841" max="3841" width="10.875" style="125" customWidth="1"/>
    <col min="3842" max="3842" width="3.625" style="125" customWidth="1"/>
    <col min="3843" max="3843" width="10.875" style="125" customWidth="1"/>
    <col min="3844" max="3844" width="3.625" style="125" customWidth="1"/>
    <col min="3845" max="3845" width="10.875" style="125" customWidth="1"/>
    <col min="3846" max="3846" width="3.875" style="125" customWidth="1"/>
    <col min="3847" max="3847" width="10.875" style="125" customWidth="1"/>
    <col min="3848" max="4083" width="9" style="125"/>
    <col min="4084" max="4084" width="3.625" style="125" customWidth="1"/>
    <col min="4085" max="4085" width="10.625" style="125" customWidth="1"/>
    <col min="4086" max="4086" width="3.625" style="125" customWidth="1"/>
    <col min="4087" max="4087" width="10.625" style="125" customWidth="1"/>
    <col min="4088" max="4088" width="3.625" style="125" customWidth="1"/>
    <col min="4089" max="4089" width="10.625" style="125" customWidth="1"/>
    <col min="4090" max="4090" width="3.625" style="125" customWidth="1"/>
    <col min="4091" max="4091" width="10.625" style="125" customWidth="1"/>
    <col min="4092" max="4092" width="3.625" style="125" customWidth="1"/>
    <col min="4093" max="4093" width="10.625" style="125" customWidth="1"/>
    <col min="4094" max="4094" width="3.75" style="125" customWidth="1"/>
    <col min="4095" max="4095" width="10.875" style="125" customWidth="1"/>
    <col min="4096" max="4096" width="3.625" style="125" customWidth="1"/>
    <col min="4097" max="4097" width="10.875" style="125" customWidth="1"/>
    <col min="4098" max="4098" width="3.625" style="125" customWidth="1"/>
    <col min="4099" max="4099" width="10.875" style="125" customWidth="1"/>
    <col min="4100" max="4100" width="3.625" style="125" customWidth="1"/>
    <col min="4101" max="4101" width="10.875" style="125" customWidth="1"/>
    <col min="4102" max="4102" width="3.875" style="125" customWidth="1"/>
    <col min="4103" max="4103" width="10.875" style="125" customWidth="1"/>
    <col min="4104" max="4339" width="9" style="125"/>
    <col min="4340" max="4340" width="3.625" style="125" customWidth="1"/>
    <col min="4341" max="4341" width="10.625" style="125" customWidth="1"/>
    <col min="4342" max="4342" width="3.625" style="125" customWidth="1"/>
    <col min="4343" max="4343" width="10.625" style="125" customWidth="1"/>
    <col min="4344" max="4344" width="3.625" style="125" customWidth="1"/>
    <col min="4345" max="4345" width="10.625" style="125" customWidth="1"/>
    <col min="4346" max="4346" width="3.625" style="125" customWidth="1"/>
    <col min="4347" max="4347" width="10.625" style="125" customWidth="1"/>
    <col min="4348" max="4348" width="3.625" style="125" customWidth="1"/>
    <col min="4349" max="4349" width="10.625" style="125" customWidth="1"/>
    <col min="4350" max="4350" width="3.75" style="125" customWidth="1"/>
    <col min="4351" max="4351" width="10.875" style="125" customWidth="1"/>
    <col min="4352" max="4352" width="3.625" style="125" customWidth="1"/>
    <col min="4353" max="4353" width="10.875" style="125" customWidth="1"/>
    <col min="4354" max="4354" width="3.625" style="125" customWidth="1"/>
    <col min="4355" max="4355" width="10.875" style="125" customWidth="1"/>
    <col min="4356" max="4356" width="3.625" style="125" customWidth="1"/>
    <col min="4357" max="4357" width="10.875" style="125" customWidth="1"/>
    <col min="4358" max="4358" width="3.875" style="125" customWidth="1"/>
    <col min="4359" max="4359" width="10.875" style="125" customWidth="1"/>
    <col min="4360" max="4595" width="9" style="125"/>
    <col min="4596" max="4596" width="3.625" style="125" customWidth="1"/>
    <col min="4597" max="4597" width="10.625" style="125" customWidth="1"/>
    <col min="4598" max="4598" width="3.625" style="125" customWidth="1"/>
    <col min="4599" max="4599" width="10.625" style="125" customWidth="1"/>
    <col min="4600" max="4600" width="3.625" style="125" customWidth="1"/>
    <col min="4601" max="4601" width="10.625" style="125" customWidth="1"/>
    <col min="4602" max="4602" width="3.625" style="125" customWidth="1"/>
    <col min="4603" max="4603" width="10.625" style="125" customWidth="1"/>
    <col min="4604" max="4604" width="3.625" style="125" customWidth="1"/>
    <col min="4605" max="4605" width="10.625" style="125" customWidth="1"/>
    <col min="4606" max="4606" width="3.75" style="125" customWidth="1"/>
    <col min="4607" max="4607" width="10.875" style="125" customWidth="1"/>
    <col min="4608" max="4608" width="3.625" style="125" customWidth="1"/>
    <col min="4609" max="4609" width="10.875" style="125" customWidth="1"/>
    <col min="4610" max="4610" width="3.625" style="125" customWidth="1"/>
    <col min="4611" max="4611" width="10.875" style="125" customWidth="1"/>
    <col min="4612" max="4612" width="3.625" style="125" customWidth="1"/>
    <col min="4613" max="4613" width="10.875" style="125" customWidth="1"/>
    <col min="4614" max="4614" width="3.875" style="125" customWidth="1"/>
    <col min="4615" max="4615" width="10.875" style="125" customWidth="1"/>
    <col min="4616" max="4851" width="9" style="125"/>
    <col min="4852" max="4852" width="3.625" style="125" customWidth="1"/>
    <col min="4853" max="4853" width="10.625" style="125" customWidth="1"/>
    <col min="4854" max="4854" width="3.625" style="125" customWidth="1"/>
    <col min="4855" max="4855" width="10.625" style="125" customWidth="1"/>
    <col min="4856" max="4856" width="3.625" style="125" customWidth="1"/>
    <col min="4857" max="4857" width="10.625" style="125" customWidth="1"/>
    <col min="4858" max="4858" width="3.625" style="125" customWidth="1"/>
    <col min="4859" max="4859" width="10.625" style="125" customWidth="1"/>
    <col min="4860" max="4860" width="3.625" style="125" customWidth="1"/>
    <col min="4861" max="4861" width="10.625" style="125" customWidth="1"/>
    <col min="4862" max="4862" width="3.75" style="125" customWidth="1"/>
    <col min="4863" max="4863" width="10.875" style="125" customWidth="1"/>
    <col min="4864" max="4864" width="3.625" style="125" customWidth="1"/>
    <col min="4865" max="4865" width="10.875" style="125" customWidth="1"/>
    <col min="4866" max="4866" width="3.625" style="125" customWidth="1"/>
    <col min="4867" max="4867" width="10.875" style="125" customWidth="1"/>
    <col min="4868" max="4868" width="3.625" style="125" customWidth="1"/>
    <col min="4869" max="4869" width="10.875" style="125" customWidth="1"/>
    <col min="4870" max="4870" width="3.875" style="125" customWidth="1"/>
    <col min="4871" max="4871" width="10.875" style="125" customWidth="1"/>
    <col min="4872" max="5107" width="9" style="125"/>
    <col min="5108" max="5108" width="3.625" style="125" customWidth="1"/>
    <col min="5109" max="5109" width="10.625" style="125" customWidth="1"/>
    <col min="5110" max="5110" width="3.625" style="125" customWidth="1"/>
    <col min="5111" max="5111" width="10.625" style="125" customWidth="1"/>
    <col min="5112" max="5112" width="3.625" style="125" customWidth="1"/>
    <col min="5113" max="5113" width="10.625" style="125" customWidth="1"/>
    <col min="5114" max="5114" width="3.625" style="125" customWidth="1"/>
    <col min="5115" max="5115" width="10.625" style="125" customWidth="1"/>
    <col min="5116" max="5116" width="3.625" style="125" customWidth="1"/>
    <col min="5117" max="5117" width="10.625" style="125" customWidth="1"/>
    <col min="5118" max="5118" width="3.75" style="125" customWidth="1"/>
    <col min="5119" max="5119" width="10.875" style="125" customWidth="1"/>
    <col min="5120" max="5120" width="3.625" style="125" customWidth="1"/>
    <col min="5121" max="5121" width="10.875" style="125" customWidth="1"/>
    <col min="5122" max="5122" width="3.625" style="125" customWidth="1"/>
    <col min="5123" max="5123" width="10.875" style="125" customWidth="1"/>
    <col min="5124" max="5124" width="3.625" style="125" customWidth="1"/>
    <col min="5125" max="5125" width="10.875" style="125" customWidth="1"/>
    <col min="5126" max="5126" width="3.875" style="125" customWidth="1"/>
    <col min="5127" max="5127" width="10.875" style="125" customWidth="1"/>
    <col min="5128" max="5363" width="9" style="125"/>
    <col min="5364" max="5364" width="3.625" style="125" customWidth="1"/>
    <col min="5365" max="5365" width="10.625" style="125" customWidth="1"/>
    <col min="5366" max="5366" width="3.625" style="125" customWidth="1"/>
    <col min="5367" max="5367" width="10.625" style="125" customWidth="1"/>
    <col min="5368" max="5368" width="3.625" style="125" customWidth="1"/>
    <col min="5369" max="5369" width="10.625" style="125" customWidth="1"/>
    <col min="5370" max="5370" width="3.625" style="125" customWidth="1"/>
    <col min="5371" max="5371" width="10.625" style="125" customWidth="1"/>
    <col min="5372" max="5372" width="3.625" style="125" customWidth="1"/>
    <col min="5373" max="5373" width="10.625" style="125" customWidth="1"/>
    <col min="5374" max="5374" width="3.75" style="125" customWidth="1"/>
    <col min="5375" max="5375" width="10.875" style="125" customWidth="1"/>
    <col min="5376" max="5376" width="3.625" style="125" customWidth="1"/>
    <col min="5377" max="5377" width="10.875" style="125" customWidth="1"/>
    <col min="5378" max="5378" width="3.625" style="125" customWidth="1"/>
    <col min="5379" max="5379" width="10.875" style="125" customWidth="1"/>
    <col min="5380" max="5380" width="3.625" style="125" customWidth="1"/>
    <col min="5381" max="5381" width="10.875" style="125" customWidth="1"/>
    <col min="5382" max="5382" width="3.875" style="125" customWidth="1"/>
    <col min="5383" max="5383" width="10.875" style="125" customWidth="1"/>
    <col min="5384" max="5619" width="9" style="125"/>
    <col min="5620" max="5620" width="3.625" style="125" customWidth="1"/>
    <col min="5621" max="5621" width="10.625" style="125" customWidth="1"/>
    <col min="5622" max="5622" width="3.625" style="125" customWidth="1"/>
    <col min="5623" max="5623" width="10.625" style="125" customWidth="1"/>
    <col min="5624" max="5624" width="3.625" style="125" customWidth="1"/>
    <col min="5625" max="5625" width="10.625" style="125" customWidth="1"/>
    <col min="5626" max="5626" width="3.625" style="125" customWidth="1"/>
    <col min="5627" max="5627" width="10.625" style="125" customWidth="1"/>
    <col min="5628" max="5628" width="3.625" style="125" customWidth="1"/>
    <col min="5629" max="5629" width="10.625" style="125" customWidth="1"/>
    <col min="5630" max="5630" width="3.75" style="125" customWidth="1"/>
    <col min="5631" max="5631" width="10.875" style="125" customWidth="1"/>
    <col min="5632" max="5632" width="3.625" style="125" customWidth="1"/>
    <col min="5633" max="5633" width="10.875" style="125" customWidth="1"/>
    <col min="5634" max="5634" width="3.625" style="125" customWidth="1"/>
    <col min="5635" max="5635" width="10.875" style="125" customWidth="1"/>
    <col min="5636" max="5636" width="3.625" style="125" customWidth="1"/>
    <col min="5637" max="5637" width="10.875" style="125" customWidth="1"/>
    <col min="5638" max="5638" width="3.875" style="125" customWidth="1"/>
    <col min="5639" max="5639" width="10.875" style="125" customWidth="1"/>
    <col min="5640" max="5875" width="9" style="125"/>
    <col min="5876" max="5876" width="3.625" style="125" customWidth="1"/>
    <col min="5877" max="5877" width="10.625" style="125" customWidth="1"/>
    <col min="5878" max="5878" width="3.625" style="125" customWidth="1"/>
    <col min="5879" max="5879" width="10.625" style="125" customWidth="1"/>
    <col min="5880" max="5880" width="3.625" style="125" customWidth="1"/>
    <col min="5881" max="5881" width="10.625" style="125" customWidth="1"/>
    <col min="5882" max="5882" width="3.625" style="125" customWidth="1"/>
    <col min="5883" max="5883" width="10.625" style="125" customWidth="1"/>
    <col min="5884" max="5884" width="3.625" style="125" customWidth="1"/>
    <col min="5885" max="5885" width="10.625" style="125" customWidth="1"/>
    <col min="5886" max="5886" width="3.75" style="125" customWidth="1"/>
    <col min="5887" max="5887" width="10.875" style="125" customWidth="1"/>
    <col min="5888" max="5888" width="3.625" style="125" customWidth="1"/>
    <col min="5889" max="5889" width="10.875" style="125" customWidth="1"/>
    <col min="5890" max="5890" width="3.625" style="125" customWidth="1"/>
    <col min="5891" max="5891" width="10.875" style="125" customWidth="1"/>
    <col min="5892" max="5892" width="3.625" style="125" customWidth="1"/>
    <col min="5893" max="5893" width="10.875" style="125" customWidth="1"/>
    <col min="5894" max="5894" width="3.875" style="125" customWidth="1"/>
    <col min="5895" max="5895" width="10.875" style="125" customWidth="1"/>
    <col min="5896" max="6131" width="9" style="125"/>
    <col min="6132" max="6132" width="3.625" style="125" customWidth="1"/>
    <col min="6133" max="6133" width="10.625" style="125" customWidth="1"/>
    <col min="6134" max="6134" width="3.625" style="125" customWidth="1"/>
    <col min="6135" max="6135" width="10.625" style="125" customWidth="1"/>
    <col min="6136" max="6136" width="3.625" style="125" customWidth="1"/>
    <col min="6137" max="6137" width="10.625" style="125" customWidth="1"/>
    <col min="6138" max="6138" width="3.625" style="125" customWidth="1"/>
    <col min="6139" max="6139" width="10.625" style="125" customWidth="1"/>
    <col min="6140" max="6140" width="3.625" style="125" customWidth="1"/>
    <col min="6141" max="6141" width="10.625" style="125" customWidth="1"/>
    <col min="6142" max="6142" width="3.75" style="125" customWidth="1"/>
    <col min="6143" max="6143" width="10.875" style="125" customWidth="1"/>
    <col min="6144" max="6144" width="3.625" style="125" customWidth="1"/>
    <col min="6145" max="6145" width="10.875" style="125" customWidth="1"/>
    <col min="6146" max="6146" width="3.625" style="125" customWidth="1"/>
    <col min="6147" max="6147" width="10.875" style="125" customWidth="1"/>
    <col min="6148" max="6148" width="3.625" style="125" customWidth="1"/>
    <col min="6149" max="6149" width="10.875" style="125" customWidth="1"/>
    <col min="6150" max="6150" width="3.875" style="125" customWidth="1"/>
    <col min="6151" max="6151" width="10.875" style="125" customWidth="1"/>
    <col min="6152" max="6387" width="9" style="125"/>
    <col min="6388" max="6388" width="3.625" style="125" customWidth="1"/>
    <col min="6389" max="6389" width="10.625" style="125" customWidth="1"/>
    <col min="6390" max="6390" width="3.625" style="125" customWidth="1"/>
    <col min="6391" max="6391" width="10.625" style="125" customWidth="1"/>
    <col min="6392" max="6392" width="3.625" style="125" customWidth="1"/>
    <col min="6393" max="6393" width="10.625" style="125" customWidth="1"/>
    <col min="6394" max="6394" width="3.625" style="125" customWidth="1"/>
    <col min="6395" max="6395" width="10.625" style="125" customWidth="1"/>
    <col min="6396" max="6396" width="3.625" style="125" customWidth="1"/>
    <col min="6397" max="6397" width="10.625" style="125" customWidth="1"/>
    <col min="6398" max="6398" width="3.75" style="125" customWidth="1"/>
    <col min="6399" max="6399" width="10.875" style="125" customWidth="1"/>
    <col min="6400" max="6400" width="3.625" style="125" customWidth="1"/>
    <col min="6401" max="6401" width="10.875" style="125" customWidth="1"/>
    <col min="6402" max="6402" width="3.625" style="125" customWidth="1"/>
    <col min="6403" max="6403" width="10.875" style="125" customWidth="1"/>
    <col min="6404" max="6404" width="3.625" style="125" customWidth="1"/>
    <col min="6405" max="6405" width="10.875" style="125" customWidth="1"/>
    <col min="6406" max="6406" width="3.875" style="125" customWidth="1"/>
    <col min="6407" max="6407" width="10.875" style="125" customWidth="1"/>
    <col min="6408" max="6643" width="9" style="125"/>
    <col min="6644" max="6644" width="3.625" style="125" customWidth="1"/>
    <col min="6645" max="6645" width="10.625" style="125" customWidth="1"/>
    <col min="6646" max="6646" width="3.625" style="125" customWidth="1"/>
    <col min="6647" max="6647" width="10.625" style="125" customWidth="1"/>
    <col min="6648" max="6648" width="3.625" style="125" customWidth="1"/>
    <col min="6649" max="6649" width="10.625" style="125" customWidth="1"/>
    <col min="6650" max="6650" width="3.625" style="125" customWidth="1"/>
    <col min="6651" max="6651" width="10.625" style="125" customWidth="1"/>
    <col min="6652" max="6652" width="3.625" style="125" customWidth="1"/>
    <col min="6653" max="6653" width="10.625" style="125" customWidth="1"/>
    <col min="6654" max="6654" width="3.75" style="125" customWidth="1"/>
    <col min="6655" max="6655" width="10.875" style="125" customWidth="1"/>
    <col min="6656" max="6656" width="3.625" style="125" customWidth="1"/>
    <col min="6657" max="6657" width="10.875" style="125" customWidth="1"/>
    <col min="6658" max="6658" width="3.625" style="125" customWidth="1"/>
    <col min="6659" max="6659" width="10.875" style="125" customWidth="1"/>
    <col min="6660" max="6660" width="3.625" style="125" customWidth="1"/>
    <col min="6661" max="6661" width="10.875" style="125" customWidth="1"/>
    <col min="6662" max="6662" width="3.875" style="125" customWidth="1"/>
    <col min="6663" max="6663" width="10.875" style="125" customWidth="1"/>
    <col min="6664" max="6899" width="9" style="125"/>
    <col min="6900" max="6900" width="3.625" style="125" customWidth="1"/>
    <col min="6901" max="6901" width="10.625" style="125" customWidth="1"/>
    <col min="6902" max="6902" width="3.625" style="125" customWidth="1"/>
    <col min="6903" max="6903" width="10.625" style="125" customWidth="1"/>
    <col min="6904" max="6904" width="3.625" style="125" customWidth="1"/>
    <col min="6905" max="6905" width="10.625" style="125" customWidth="1"/>
    <col min="6906" max="6906" width="3.625" style="125" customWidth="1"/>
    <col min="6907" max="6907" width="10.625" style="125" customWidth="1"/>
    <col min="6908" max="6908" width="3.625" style="125" customWidth="1"/>
    <col min="6909" max="6909" width="10.625" style="125" customWidth="1"/>
    <col min="6910" max="6910" width="3.75" style="125" customWidth="1"/>
    <col min="6911" max="6911" width="10.875" style="125" customWidth="1"/>
    <col min="6912" max="6912" width="3.625" style="125" customWidth="1"/>
    <col min="6913" max="6913" width="10.875" style="125" customWidth="1"/>
    <col min="6914" max="6914" width="3.625" style="125" customWidth="1"/>
    <col min="6915" max="6915" width="10.875" style="125" customWidth="1"/>
    <col min="6916" max="6916" width="3.625" style="125" customWidth="1"/>
    <col min="6917" max="6917" width="10.875" style="125" customWidth="1"/>
    <col min="6918" max="6918" width="3.875" style="125" customWidth="1"/>
    <col min="6919" max="6919" width="10.875" style="125" customWidth="1"/>
    <col min="6920" max="7155" width="9" style="125"/>
    <col min="7156" max="7156" width="3.625" style="125" customWidth="1"/>
    <col min="7157" max="7157" width="10.625" style="125" customWidth="1"/>
    <col min="7158" max="7158" width="3.625" style="125" customWidth="1"/>
    <col min="7159" max="7159" width="10.625" style="125" customWidth="1"/>
    <col min="7160" max="7160" width="3.625" style="125" customWidth="1"/>
    <col min="7161" max="7161" width="10.625" style="125" customWidth="1"/>
    <col min="7162" max="7162" width="3.625" style="125" customWidth="1"/>
    <col min="7163" max="7163" width="10.625" style="125" customWidth="1"/>
    <col min="7164" max="7164" width="3.625" style="125" customWidth="1"/>
    <col min="7165" max="7165" width="10.625" style="125" customWidth="1"/>
    <col min="7166" max="7166" width="3.75" style="125" customWidth="1"/>
    <col min="7167" max="7167" width="10.875" style="125" customWidth="1"/>
    <col min="7168" max="7168" width="3.625" style="125" customWidth="1"/>
    <col min="7169" max="7169" width="10.875" style="125" customWidth="1"/>
    <col min="7170" max="7170" width="3.625" style="125" customWidth="1"/>
    <col min="7171" max="7171" width="10.875" style="125" customWidth="1"/>
    <col min="7172" max="7172" width="3.625" style="125" customWidth="1"/>
    <col min="7173" max="7173" width="10.875" style="125" customWidth="1"/>
    <col min="7174" max="7174" width="3.875" style="125" customWidth="1"/>
    <col min="7175" max="7175" width="10.875" style="125" customWidth="1"/>
    <col min="7176" max="7411" width="9" style="125"/>
    <col min="7412" max="7412" width="3.625" style="125" customWidth="1"/>
    <col min="7413" max="7413" width="10.625" style="125" customWidth="1"/>
    <col min="7414" max="7414" width="3.625" style="125" customWidth="1"/>
    <col min="7415" max="7415" width="10.625" style="125" customWidth="1"/>
    <col min="7416" max="7416" width="3.625" style="125" customWidth="1"/>
    <col min="7417" max="7417" width="10.625" style="125" customWidth="1"/>
    <col min="7418" max="7418" width="3.625" style="125" customWidth="1"/>
    <col min="7419" max="7419" width="10.625" style="125" customWidth="1"/>
    <col min="7420" max="7420" width="3.625" style="125" customWidth="1"/>
    <col min="7421" max="7421" width="10.625" style="125" customWidth="1"/>
    <col min="7422" max="7422" width="3.75" style="125" customWidth="1"/>
    <col min="7423" max="7423" width="10.875" style="125" customWidth="1"/>
    <col min="7424" max="7424" width="3.625" style="125" customWidth="1"/>
    <col min="7425" max="7425" width="10.875" style="125" customWidth="1"/>
    <col min="7426" max="7426" width="3.625" style="125" customWidth="1"/>
    <col min="7427" max="7427" width="10.875" style="125" customWidth="1"/>
    <col min="7428" max="7428" width="3.625" style="125" customWidth="1"/>
    <col min="7429" max="7429" width="10.875" style="125" customWidth="1"/>
    <col min="7430" max="7430" width="3.875" style="125" customWidth="1"/>
    <col min="7431" max="7431" width="10.875" style="125" customWidth="1"/>
    <col min="7432" max="7667" width="9" style="125"/>
    <col min="7668" max="7668" width="3.625" style="125" customWidth="1"/>
    <col min="7669" max="7669" width="10.625" style="125" customWidth="1"/>
    <col min="7670" max="7670" width="3.625" style="125" customWidth="1"/>
    <col min="7671" max="7671" width="10.625" style="125" customWidth="1"/>
    <col min="7672" max="7672" width="3.625" style="125" customWidth="1"/>
    <col min="7673" max="7673" width="10.625" style="125" customWidth="1"/>
    <col min="7674" max="7674" width="3.625" style="125" customWidth="1"/>
    <col min="7675" max="7675" width="10.625" style="125" customWidth="1"/>
    <col min="7676" max="7676" width="3.625" style="125" customWidth="1"/>
    <col min="7677" max="7677" width="10.625" style="125" customWidth="1"/>
    <col min="7678" max="7678" width="3.75" style="125" customWidth="1"/>
    <col min="7679" max="7679" width="10.875" style="125" customWidth="1"/>
    <col min="7680" max="7680" width="3.625" style="125" customWidth="1"/>
    <col min="7681" max="7681" width="10.875" style="125" customWidth="1"/>
    <col min="7682" max="7682" width="3.625" style="125" customWidth="1"/>
    <col min="7683" max="7683" width="10.875" style="125" customWidth="1"/>
    <col min="7684" max="7684" width="3.625" style="125" customWidth="1"/>
    <col min="7685" max="7685" width="10.875" style="125" customWidth="1"/>
    <col min="7686" max="7686" width="3.875" style="125" customWidth="1"/>
    <col min="7687" max="7687" width="10.875" style="125" customWidth="1"/>
    <col min="7688" max="7923" width="9" style="125"/>
    <col min="7924" max="7924" width="3.625" style="125" customWidth="1"/>
    <col min="7925" max="7925" width="10.625" style="125" customWidth="1"/>
    <col min="7926" max="7926" width="3.625" style="125" customWidth="1"/>
    <col min="7927" max="7927" width="10.625" style="125" customWidth="1"/>
    <col min="7928" max="7928" width="3.625" style="125" customWidth="1"/>
    <col min="7929" max="7929" width="10.625" style="125" customWidth="1"/>
    <col min="7930" max="7930" width="3.625" style="125" customWidth="1"/>
    <col min="7931" max="7931" width="10.625" style="125" customWidth="1"/>
    <col min="7932" max="7932" width="3.625" style="125" customWidth="1"/>
    <col min="7933" max="7933" width="10.625" style="125" customWidth="1"/>
    <col min="7934" max="7934" width="3.75" style="125" customWidth="1"/>
    <col min="7935" max="7935" width="10.875" style="125" customWidth="1"/>
    <col min="7936" max="7936" width="3.625" style="125" customWidth="1"/>
    <col min="7937" max="7937" width="10.875" style="125" customWidth="1"/>
    <col min="7938" max="7938" width="3.625" style="125" customWidth="1"/>
    <col min="7939" max="7939" width="10.875" style="125" customWidth="1"/>
    <col min="7940" max="7940" width="3.625" style="125" customWidth="1"/>
    <col min="7941" max="7941" width="10.875" style="125" customWidth="1"/>
    <col min="7942" max="7942" width="3.875" style="125" customWidth="1"/>
    <col min="7943" max="7943" width="10.875" style="125" customWidth="1"/>
    <col min="7944" max="8179" width="9" style="125"/>
    <col min="8180" max="8180" width="3.625" style="125" customWidth="1"/>
    <col min="8181" max="8181" width="10.625" style="125" customWidth="1"/>
    <col min="8182" max="8182" width="3.625" style="125" customWidth="1"/>
    <col min="8183" max="8183" width="10.625" style="125" customWidth="1"/>
    <col min="8184" max="8184" width="3.625" style="125" customWidth="1"/>
    <col min="8185" max="8185" width="10.625" style="125" customWidth="1"/>
    <col min="8186" max="8186" width="3.625" style="125" customWidth="1"/>
    <col min="8187" max="8187" width="10.625" style="125" customWidth="1"/>
    <col min="8188" max="8188" width="3.625" style="125" customWidth="1"/>
    <col min="8189" max="8189" width="10.625" style="125" customWidth="1"/>
    <col min="8190" max="8190" width="3.75" style="125" customWidth="1"/>
    <col min="8191" max="8191" width="10.875" style="125" customWidth="1"/>
    <col min="8192" max="8192" width="3.625" style="125" customWidth="1"/>
    <col min="8193" max="8193" width="10.875" style="125" customWidth="1"/>
    <col min="8194" max="8194" width="3.625" style="125" customWidth="1"/>
    <col min="8195" max="8195" width="10.875" style="125" customWidth="1"/>
    <col min="8196" max="8196" width="3.625" style="125" customWidth="1"/>
    <col min="8197" max="8197" width="10.875" style="125" customWidth="1"/>
    <col min="8198" max="8198" width="3.875" style="125" customWidth="1"/>
    <col min="8199" max="8199" width="10.875" style="125" customWidth="1"/>
    <col min="8200" max="8435" width="9" style="125"/>
    <col min="8436" max="8436" width="3.625" style="125" customWidth="1"/>
    <col min="8437" max="8437" width="10.625" style="125" customWidth="1"/>
    <col min="8438" max="8438" width="3.625" style="125" customWidth="1"/>
    <col min="8439" max="8439" width="10.625" style="125" customWidth="1"/>
    <col min="8440" max="8440" width="3.625" style="125" customWidth="1"/>
    <col min="8441" max="8441" width="10.625" style="125" customWidth="1"/>
    <col min="8442" max="8442" width="3.625" style="125" customWidth="1"/>
    <col min="8443" max="8443" width="10.625" style="125" customWidth="1"/>
    <col min="8444" max="8444" width="3.625" style="125" customWidth="1"/>
    <col min="8445" max="8445" width="10.625" style="125" customWidth="1"/>
    <col min="8446" max="8446" width="3.75" style="125" customWidth="1"/>
    <col min="8447" max="8447" width="10.875" style="125" customWidth="1"/>
    <col min="8448" max="8448" width="3.625" style="125" customWidth="1"/>
    <col min="8449" max="8449" width="10.875" style="125" customWidth="1"/>
    <col min="8450" max="8450" width="3.625" style="125" customWidth="1"/>
    <col min="8451" max="8451" width="10.875" style="125" customWidth="1"/>
    <col min="8452" max="8452" width="3.625" style="125" customWidth="1"/>
    <col min="8453" max="8453" width="10.875" style="125" customWidth="1"/>
    <col min="8454" max="8454" width="3.875" style="125" customWidth="1"/>
    <col min="8455" max="8455" width="10.875" style="125" customWidth="1"/>
    <col min="8456" max="8691" width="9" style="125"/>
    <col min="8692" max="8692" width="3.625" style="125" customWidth="1"/>
    <col min="8693" max="8693" width="10.625" style="125" customWidth="1"/>
    <col min="8694" max="8694" width="3.625" style="125" customWidth="1"/>
    <col min="8695" max="8695" width="10.625" style="125" customWidth="1"/>
    <col min="8696" max="8696" width="3.625" style="125" customWidth="1"/>
    <col min="8697" max="8697" width="10.625" style="125" customWidth="1"/>
    <col min="8698" max="8698" width="3.625" style="125" customWidth="1"/>
    <col min="8699" max="8699" width="10.625" style="125" customWidth="1"/>
    <col min="8700" max="8700" width="3.625" style="125" customWidth="1"/>
    <col min="8701" max="8701" width="10.625" style="125" customWidth="1"/>
    <col min="8702" max="8702" width="3.75" style="125" customWidth="1"/>
    <col min="8703" max="8703" width="10.875" style="125" customWidth="1"/>
    <col min="8704" max="8704" width="3.625" style="125" customWidth="1"/>
    <col min="8705" max="8705" width="10.875" style="125" customWidth="1"/>
    <col min="8706" max="8706" width="3.625" style="125" customWidth="1"/>
    <col min="8707" max="8707" width="10.875" style="125" customWidth="1"/>
    <col min="8708" max="8708" width="3.625" style="125" customWidth="1"/>
    <col min="8709" max="8709" width="10.875" style="125" customWidth="1"/>
    <col min="8710" max="8710" width="3.875" style="125" customWidth="1"/>
    <col min="8711" max="8711" width="10.875" style="125" customWidth="1"/>
    <col min="8712" max="8947" width="9" style="125"/>
    <col min="8948" max="8948" width="3.625" style="125" customWidth="1"/>
    <col min="8949" max="8949" width="10.625" style="125" customWidth="1"/>
    <col min="8950" max="8950" width="3.625" style="125" customWidth="1"/>
    <col min="8951" max="8951" width="10.625" style="125" customWidth="1"/>
    <col min="8952" max="8952" width="3.625" style="125" customWidth="1"/>
    <col min="8953" max="8953" width="10.625" style="125" customWidth="1"/>
    <col min="8954" max="8954" width="3.625" style="125" customWidth="1"/>
    <col min="8955" max="8955" width="10.625" style="125" customWidth="1"/>
    <col min="8956" max="8956" width="3.625" style="125" customWidth="1"/>
    <col min="8957" max="8957" width="10.625" style="125" customWidth="1"/>
    <col min="8958" max="8958" width="3.75" style="125" customWidth="1"/>
    <col min="8959" max="8959" width="10.875" style="125" customWidth="1"/>
    <col min="8960" max="8960" width="3.625" style="125" customWidth="1"/>
    <col min="8961" max="8961" width="10.875" style="125" customWidth="1"/>
    <col min="8962" max="8962" width="3.625" style="125" customWidth="1"/>
    <col min="8963" max="8963" width="10.875" style="125" customWidth="1"/>
    <col min="8964" max="8964" width="3.625" style="125" customWidth="1"/>
    <col min="8965" max="8965" width="10.875" style="125" customWidth="1"/>
    <col min="8966" max="8966" width="3.875" style="125" customWidth="1"/>
    <col min="8967" max="8967" width="10.875" style="125" customWidth="1"/>
    <col min="8968" max="9203" width="9" style="125"/>
    <col min="9204" max="9204" width="3.625" style="125" customWidth="1"/>
    <col min="9205" max="9205" width="10.625" style="125" customWidth="1"/>
    <col min="9206" max="9206" width="3.625" style="125" customWidth="1"/>
    <col min="9207" max="9207" width="10.625" style="125" customWidth="1"/>
    <col min="9208" max="9208" width="3.625" style="125" customWidth="1"/>
    <col min="9209" max="9209" width="10.625" style="125" customWidth="1"/>
    <col min="9210" max="9210" width="3.625" style="125" customWidth="1"/>
    <col min="9211" max="9211" width="10.625" style="125" customWidth="1"/>
    <col min="9212" max="9212" width="3.625" style="125" customWidth="1"/>
    <col min="9213" max="9213" width="10.625" style="125" customWidth="1"/>
    <col min="9214" max="9214" width="3.75" style="125" customWidth="1"/>
    <col min="9215" max="9215" width="10.875" style="125" customWidth="1"/>
    <col min="9216" max="9216" width="3.625" style="125" customWidth="1"/>
    <col min="9217" max="9217" width="10.875" style="125" customWidth="1"/>
    <col min="9218" max="9218" width="3.625" style="125" customWidth="1"/>
    <col min="9219" max="9219" width="10.875" style="125" customWidth="1"/>
    <col min="9220" max="9220" width="3.625" style="125" customWidth="1"/>
    <col min="9221" max="9221" width="10.875" style="125" customWidth="1"/>
    <col min="9222" max="9222" width="3.875" style="125" customWidth="1"/>
    <col min="9223" max="9223" width="10.875" style="125" customWidth="1"/>
    <col min="9224" max="9459" width="9" style="125"/>
    <col min="9460" max="9460" width="3.625" style="125" customWidth="1"/>
    <col min="9461" max="9461" width="10.625" style="125" customWidth="1"/>
    <col min="9462" max="9462" width="3.625" style="125" customWidth="1"/>
    <col min="9463" max="9463" width="10.625" style="125" customWidth="1"/>
    <col min="9464" max="9464" width="3.625" style="125" customWidth="1"/>
    <col min="9465" max="9465" width="10.625" style="125" customWidth="1"/>
    <col min="9466" max="9466" width="3.625" style="125" customWidth="1"/>
    <col min="9467" max="9467" width="10.625" style="125" customWidth="1"/>
    <col min="9468" max="9468" width="3.625" style="125" customWidth="1"/>
    <col min="9469" max="9469" width="10.625" style="125" customWidth="1"/>
    <col min="9470" max="9470" width="3.75" style="125" customWidth="1"/>
    <col min="9471" max="9471" width="10.875" style="125" customWidth="1"/>
    <col min="9472" max="9472" width="3.625" style="125" customWidth="1"/>
    <col min="9473" max="9473" width="10.875" style="125" customWidth="1"/>
    <col min="9474" max="9474" width="3.625" style="125" customWidth="1"/>
    <col min="9475" max="9475" width="10.875" style="125" customWidth="1"/>
    <col min="9476" max="9476" width="3.625" style="125" customWidth="1"/>
    <col min="9477" max="9477" width="10.875" style="125" customWidth="1"/>
    <col min="9478" max="9478" width="3.875" style="125" customWidth="1"/>
    <col min="9479" max="9479" width="10.875" style="125" customWidth="1"/>
    <col min="9480" max="9715" width="9" style="125"/>
    <col min="9716" max="9716" width="3.625" style="125" customWidth="1"/>
    <col min="9717" max="9717" width="10.625" style="125" customWidth="1"/>
    <col min="9718" max="9718" width="3.625" style="125" customWidth="1"/>
    <col min="9719" max="9719" width="10.625" style="125" customWidth="1"/>
    <col min="9720" max="9720" width="3.625" style="125" customWidth="1"/>
    <col min="9721" max="9721" width="10.625" style="125" customWidth="1"/>
    <col min="9722" max="9722" width="3.625" style="125" customWidth="1"/>
    <col min="9723" max="9723" width="10.625" style="125" customWidth="1"/>
    <col min="9724" max="9724" width="3.625" style="125" customWidth="1"/>
    <col min="9725" max="9725" width="10.625" style="125" customWidth="1"/>
    <col min="9726" max="9726" width="3.75" style="125" customWidth="1"/>
    <col min="9727" max="9727" width="10.875" style="125" customWidth="1"/>
    <col min="9728" max="9728" width="3.625" style="125" customWidth="1"/>
    <col min="9729" max="9729" width="10.875" style="125" customWidth="1"/>
    <col min="9730" max="9730" width="3.625" style="125" customWidth="1"/>
    <col min="9731" max="9731" width="10.875" style="125" customWidth="1"/>
    <col min="9732" max="9732" width="3.625" style="125" customWidth="1"/>
    <col min="9733" max="9733" width="10.875" style="125" customWidth="1"/>
    <col min="9734" max="9734" width="3.875" style="125" customWidth="1"/>
    <col min="9735" max="9735" width="10.875" style="125" customWidth="1"/>
    <col min="9736" max="9971" width="9" style="125"/>
    <col min="9972" max="9972" width="3.625" style="125" customWidth="1"/>
    <col min="9973" max="9973" width="10.625" style="125" customWidth="1"/>
    <col min="9974" max="9974" width="3.625" style="125" customWidth="1"/>
    <col min="9975" max="9975" width="10.625" style="125" customWidth="1"/>
    <col min="9976" max="9976" width="3.625" style="125" customWidth="1"/>
    <col min="9977" max="9977" width="10.625" style="125" customWidth="1"/>
    <col min="9978" max="9978" width="3.625" style="125" customWidth="1"/>
    <col min="9979" max="9979" width="10.625" style="125" customWidth="1"/>
    <col min="9980" max="9980" width="3.625" style="125" customWidth="1"/>
    <col min="9981" max="9981" width="10.625" style="125" customWidth="1"/>
    <col min="9982" max="9982" width="3.75" style="125" customWidth="1"/>
    <col min="9983" max="9983" width="10.875" style="125" customWidth="1"/>
    <col min="9984" max="9984" width="3.625" style="125" customWidth="1"/>
    <col min="9985" max="9985" width="10.875" style="125" customWidth="1"/>
    <col min="9986" max="9986" width="3.625" style="125" customWidth="1"/>
    <col min="9987" max="9987" width="10.875" style="125" customWidth="1"/>
    <col min="9988" max="9988" width="3.625" style="125" customWidth="1"/>
    <col min="9989" max="9989" width="10.875" style="125" customWidth="1"/>
    <col min="9990" max="9990" width="3.875" style="125" customWidth="1"/>
    <col min="9991" max="9991" width="10.875" style="125" customWidth="1"/>
    <col min="9992" max="10227" width="9" style="125"/>
    <col min="10228" max="10228" width="3.625" style="125" customWidth="1"/>
    <col min="10229" max="10229" width="10.625" style="125" customWidth="1"/>
    <col min="10230" max="10230" width="3.625" style="125" customWidth="1"/>
    <col min="10231" max="10231" width="10.625" style="125" customWidth="1"/>
    <col min="10232" max="10232" width="3.625" style="125" customWidth="1"/>
    <col min="10233" max="10233" width="10.625" style="125" customWidth="1"/>
    <col min="10234" max="10234" width="3.625" style="125" customWidth="1"/>
    <col min="10235" max="10235" width="10.625" style="125" customWidth="1"/>
    <col min="10236" max="10236" width="3.625" style="125" customWidth="1"/>
    <col min="10237" max="10237" width="10.625" style="125" customWidth="1"/>
    <col min="10238" max="10238" width="3.75" style="125" customWidth="1"/>
    <col min="10239" max="10239" width="10.875" style="125" customWidth="1"/>
    <col min="10240" max="10240" width="3.625" style="125" customWidth="1"/>
    <col min="10241" max="10241" width="10.875" style="125" customWidth="1"/>
    <col min="10242" max="10242" width="3.625" style="125" customWidth="1"/>
    <col min="10243" max="10243" width="10.875" style="125" customWidth="1"/>
    <col min="10244" max="10244" width="3.625" style="125" customWidth="1"/>
    <col min="10245" max="10245" width="10.875" style="125" customWidth="1"/>
    <col min="10246" max="10246" width="3.875" style="125" customWidth="1"/>
    <col min="10247" max="10247" width="10.875" style="125" customWidth="1"/>
    <col min="10248" max="10483" width="9" style="125"/>
    <col min="10484" max="10484" width="3.625" style="125" customWidth="1"/>
    <col min="10485" max="10485" width="10.625" style="125" customWidth="1"/>
    <col min="10486" max="10486" width="3.625" style="125" customWidth="1"/>
    <col min="10487" max="10487" width="10.625" style="125" customWidth="1"/>
    <col min="10488" max="10488" width="3.625" style="125" customWidth="1"/>
    <col min="10489" max="10489" width="10.625" style="125" customWidth="1"/>
    <col min="10490" max="10490" width="3.625" style="125" customWidth="1"/>
    <col min="10491" max="10491" width="10.625" style="125" customWidth="1"/>
    <col min="10492" max="10492" width="3.625" style="125" customWidth="1"/>
    <col min="10493" max="10493" width="10.625" style="125" customWidth="1"/>
    <col min="10494" max="10494" width="3.75" style="125" customWidth="1"/>
    <col min="10495" max="10495" width="10.875" style="125" customWidth="1"/>
    <col min="10496" max="10496" width="3.625" style="125" customWidth="1"/>
    <col min="10497" max="10497" width="10.875" style="125" customWidth="1"/>
    <col min="10498" max="10498" width="3.625" style="125" customWidth="1"/>
    <col min="10499" max="10499" width="10.875" style="125" customWidth="1"/>
    <col min="10500" max="10500" width="3.625" style="125" customWidth="1"/>
    <col min="10501" max="10501" width="10.875" style="125" customWidth="1"/>
    <col min="10502" max="10502" width="3.875" style="125" customWidth="1"/>
    <col min="10503" max="10503" width="10.875" style="125" customWidth="1"/>
    <col min="10504" max="10739" width="9" style="125"/>
    <col min="10740" max="10740" width="3.625" style="125" customWidth="1"/>
    <col min="10741" max="10741" width="10.625" style="125" customWidth="1"/>
    <col min="10742" max="10742" width="3.625" style="125" customWidth="1"/>
    <col min="10743" max="10743" width="10.625" style="125" customWidth="1"/>
    <col min="10744" max="10744" width="3.625" style="125" customWidth="1"/>
    <col min="10745" max="10745" width="10.625" style="125" customWidth="1"/>
    <col min="10746" max="10746" width="3.625" style="125" customWidth="1"/>
    <col min="10747" max="10747" width="10.625" style="125" customWidth="1"/>
    <col min="10748" max="10748" width="3.625" style="125" customWidth="1"/>
    <col min="10749" max="10749" width="10.625" style="125" customWidth="1"/>
    <col min="10750" max="10750" width="3.75" style="125" customWidth="1"/>
    <col min="10751" max="10751" width="10.875" style="125" customWidth="1"/>
    <col min="10752" max="10752" width="3.625" style="125" customWidth="1"/>
    <col min="10753" max="10753" width="10.875" style="125" customWidth="1"/>
    <col min="10754" max="10754" width="3.625" style="125" customWidth="1"/>
    <col min="10755" max="10755" width="10.875" style="125" customWidth="1"/>
    <col min="10756" max="10756" width="3.625" style="125" customWidth="1"/>
    <col min="10757" max="10757" width="10.875" style="125" customWidth="1"/>
    <col min="10758" max="10758" width="3.875" style="125" customWidth="1"/>
    <col min="10759" max="10759" width="10.875" style="125" customWidth="1"/>
    <col min="10760" max="10995" width="9" style="125"/>
    <col min="10996" max="10996" width="3.625" style="125" customWidth="1"/>
    <col min="10997" max="10997" width="10.625" style="125" customWidth="1"/>
    <col min="10998" max="10998" width="3.625" style="125" customWidth="1"/>
    <col min="10999" max="10999" width="10.625" style="125" customWidth="1"/>
    <col min="11000" max="11000" width="3.625" style="125" customWidth="1"/>
    <col min="11001" max="11001" width="10.625" style="125" customWidth="1"/>
    <col min="11002" max="11002" width="3.625" style="125" customWidth="1"/>
    <col min="11003" max="11003" width="10.625" style="125" customWidth="1"/>
    <col min="11004" max="11004" width="3.625" style="125" customWidth="1"/>
    <col min="11005" max="11005" width="10.625" style="125" customWidth="1"/>
    <col min="11006" max="11006" width="3.75" style="125" customWidth="1"/>
    <col min="11007" max="11007" width="10.875" style="125" customWidth="1"/>
    <col min="11008" max="11008" width="3.625" style="125" customWidth="1"/>
    <col min="11009" max="11009" width="10.875" style="125" customWidth="1"/>
    <col min="11010" max="11010" width="3.625" style="125" customWidth="1"/>
    <col min="11011" max="11011" width="10.875" style="125" customWidth="1"/>
    <col min="11012" max="11012" width="3.625" style="125" customWidth="1"/>
    <col min="11013" max="11013" width="10.875" style="125" customWidth="1"/>
    <col min="11014" max="11014" width="3.875" style="125" customWidth="1"/>
    <col min="11015" max="11015" width="10.875" style="125" customWidth="1"/>
    <col min="11016" max="11251" width="9" style="125"/>
    <col min="11252" max="11252" width="3.625" style="125" customWidth="1"/>
    <col min="11253" max="11253" width="10.625" style="125" customWidth="1"/>
    <col min="11254" max="11254" width="3.625" style="125" customWidth="1"/>
    <col min="11255" max="11255" width="10.625" style="125" customWidth="1"/>
    <col min="11256" max="11256" width="3.625" style="125" customWidth="1"/>
    <col min="11257" max="11257" width="10.625" style="125" customWidth="1"/>
    <col min="11258" max="11258" width="3.625" style="125" customWidth="1"/>
    <col min="11259" max="11259" width="10.625" style="125" customWidth="1"/>
    <col min="11260" max="11260" width="3.625" style="125" customWidth="1"/>
    <col min="11261" max="11261" width="10.625" style="125" customWidth="1"/>
    <col min="11262" max="11262" width="3.75" style="125" customWidth="1"/>
    <col min="11263" max="11263" width="10.875" style="125" customWidth="1"/>
    <col min="11264" max="11264" width="3.625" style="125" customWidth="1"/>
    <col min="11265" max="11265" width="10.875" style="125" customWidth="1"/>
    <col min="11266" max="11266" width="3.625" style="125" customWidth="1"/>
    <col min="11267" max="11267" width="10.875" style="125" customWidth="1"/>
    <col min="11268" max="11268" width="3.625" style="125" customWidth="1"/>
    <col min="11269" max="11269" width="10.875" style="125" customWidth="1"/>
    <col min="11270" max="11270" width="3.875" style="125" customWidth="1"/>
    <col min="11271" max="11271" width="10.875" style="125" customWidth="1"/>
    <col min="11272" max="11507" width="9" style="125"/>
    <col min="11508" max="11508" width="3.625" style="125" customWidth="1"/>
    <col min="11509" max="11509" width="10.625" style="125" customWidth="1"/>
    <col min="11510" max="11510" width="3.625" style="125" customWidth="1"/>
    <col min="11511" max="11511" width="10.625" style="125" customWidth="1"/>
    <col min="11512" max="11512" width="3.625" style="125" customWidth="1"/>
    <col min="11513" max="11513" width="10.625" style="125" customWidth="1"/>
    <col min="11514" max="11514" width="3.625" style="125" customWidth="1"/>
    <col min="11515" max="11515" width="10.625" style="125" customWidth="1"/>
    <col min="11516" max="11516" width="3.625" style="125" customWidth="1"/>
    <col min="11517" max="11517" width="10.625" style="125" customWidth="1"/>
    <col min="11518" max="11518" width="3.75" style="125" customWidth="1"/>
    <col min="11519" max="11519" width="10.875" style="125" customWidth="1"/>
    <col min="11520" max="11520" width="3.625" style="125" customWidth="1"/>
    <col min="11521" max="11521" width="10.875" style="125" customWidth="1"/>
    <col min="11522" max="11522" width="3.625" style="125" customWidth="1"/>
    <col min="11523" max="11523" width="10.875" style="125" customWidth="1"/>
    <col min="11524" max="11524" width="3.625" style="125" customWidth="1"/>
    <col min="11525" max="11525" width="10.875" style="125" customWidth="1"/>
    <col min="11526" max="11526" width="3.875" style="125" customWidth="1"/>
    <col min="11527" max="11527" width="10.875" style="125" customWidth="1"/>
    <col min="11528" max="11763" width="9" style="125"/>
    <col min="11764" max="11764" width="3.625" style="125" customWidth="1"/>
    <col min="11765" max="11765" width="10.625" style="125" customWidth="1"/>
    <col min="11766" max="11766" width="3.625" style="125" customWidth="1"/>
    <col min="11767" max="11767" width="10.625" style="125" customWidth="1"/>
    <col min="11768" max="11768" width="3.625" style="125" customWidth="1"/>
    <col min="11769" max="11769" width="10.625" style="125" customWidth="1"/>
    <col min="11770" max="11770" width="3.625" style="125" customWidth="1"/>
    <col min="11771" max="11771" width="10.625" style="125" customWidth="1"/>
    <col min="11772" max="11772" width="3.625" style="125" customWidth="1"/>
    <col min="11773" max="11773" width="10.625" style="125" customWidth="1"/>
    <col min="11774" max="11774" width="3.75" style="125" customWidth="1"/>
    <col min="11775" max="11775" width="10.875" style="125" customWidth="1"/>
    <col min="11776" max="11776" width="3.625" style="125" customWidth="1"/>
    <col min="11777" max="11777" width="10.875" style="125" customWidth="1"/>
    <col min="11778" max="11778" width="3.625" style="125" customWidth="1"/>
    <col min="11779" max="11779" width="10.875" style="125" customWidth="1"/>
    <col min="11780" max="11780" width="3.625" style="125" customWidth="1"/>
    <col min="11781" max="11781" width="10.875" style="125" customWidth="1"/>
    <col min="11782" max="11782" width="3.875" style="125" customWidth="1"/>
    <col min="11783" max="11783" width="10.875" style="125" customWidth="1"/>
    <col min="11784" max="12019" width="9" style="125"/>
    <col min="12020" max="12020" width="3.625" style="125" customWidth="1"/>
    <col min="12021" max="12021" width="10.625" style="125" customWidth="1"/>
    <col min="12022" max="12022" width="3.625" style="125" customWidth="1"/>
    <col min="12023" max="12023" width="10.625" style="125" customWidth="1"/>
    <col min="12024" max="12024" width="3.625" style="125" customWidth="1"/>
    <col min="12025" max="12025" width="10.625" style="125" customWidth="1"/>
    <col min="12026" max="12026" width="3.625" style="125" customWidth="1"/>
    <col min="12027" max="12027" width="10.625" style="125" customWidth="1"/>
    <col min="12028" max="12028" width="3.625" style="125" customWidth="1"/>
    <col min="12029" max="12029" width="10.625" style="125" customWidth="1"/>
    <col min="12030" max="12030" width="3.75" style="125" customWidth="1"/>
    <col min="12031" max="12031" width="10.875" style="125" customWidth="1"/>
    <col min="12032" max="12032" width="3.625" style="125" customWidth="1"/>
    <col min="12033" max="12033" width="10.875" style="125" customWidth="1"/>
    <col min="12034" max="12034" width="3.625" style="125" customWidth="1"/>
    <col min="12035" max="12035" width="10.875" style="125" customWidth="1"/>
    <col min="12036" max="12036" width="3.625" style="125" customWidth="1"/>
    <col min="12037" max="12037" width="10.875" style="125" customWidth="1"/>
    <col min="12038" max="12038" width="3.875" style="125" customWidth="1"/>
    <col min="12039" max="12039" width="10.875" style="125" customWidth="1"/>
    <col min="12040" max="12275" width="9" style="125"/>
    <col min="12276" max="12276" width="3.625" style="125" customWidth="1"/>
    <col min="12277" max="12277" width="10.625" style="125" customWidth="1"/>
    <col min="12278" max="12278" width="3.625" style="125" customWidth="1"/>
    <col min="12279" max="12279" width="10.625" style="125" customWidth="1"/>
    <col min="12280" max="12280" width="3.625" style="125" customWidth="1"/>
    <col min="12281" max="12281" width="10.625" style="125" customWidth="1"/>
    <col min="12282" max="12282" width="3.625" style="125" customWidth="1"/>
    <col min="12283" max="12283" width="10.625" style="125" customWidth="1"/>
    <col min="12284" max="12284" width="3.625" style="125" customWidth="1"/>
    <col min="12285" max="12285" width="10.625" style="125" customWidth="1"/>
    <col min="12286" max="12286" width="3.75" style="125" customWidth="1"/>
    <col min="12287" max="12287" width="10.875" style="125" customWidth="1"/>
    <col min="12288" max="12288" width="3.625" style="125" customWidth="1"/>
    <col min="12289" max="12289" width="10.875" style="125" customWidth="1"/>
    <col min="12290" max="12290" width="3.625" style="125" customWidth="1"/>
    <col min="12291" max="12291" width="10.875" style="125" customWidth="1"/>
    <col min="12292" max="12292" width="3.625" style="125" customWidth="1"/>
    <col min="12293" max="12293" width="10.875" style="125" customWidth="1"/>
    <col min="12294" max="12294" width="3.875" style="125" customWidth="1"/>
    <col min="12295" max="12295" width="10.875" style="125" customWidth="1"/>
    <col min="12296" max="12531" width="9" style="125"/>
    <col min="12532" max="12532" width="3.625" style="125" customWidth="1"/>
    <col min="12533" max="12533" width="10.625" style="125" customWidth="1"/>
    <col min="12534" max="12534" width="3.625" style="125" customWidth="1"/>
    <col min="12535" max="12535" width="10.625" style="125" customWidth="1"/>
    <col min="12536" max="12536" width="3.625" style="125" customWidth="1"/>
    <col min="12537" max="12537" width="10.625" style="125" customWidth="1"/>
    <col min="12538" max="12538" width="3.625" style="125" customWidth="1"/>
    <col min="12539" max="12539" width="10.625" style="125" customWidth="1"/>
    <col min="12540" max="12540" width="3.625" style="125" customWidth="1"/>
    <col min="12541" max="12541" width="10.625" style="125" customWidth="1"/>
    <col min="12542" max="12542" width="3.75" style="125" customWidth="1"/>
    <col min="12543" max="12543" width="10.875" style="125" customWidth="1"/>
    <col min="12544" max="12544" width="3.625" style="125" customWidth="1"/>
    <col min="12545" max="12545" width="10.875" style="125" customWidth="1"/>
    <col min="12546" max="12546" width="3.625" style="125" customWidth="1"/>
    <col min="12547" max="12547" width="10.875" style="125" customWidth="1"/>
    <col min="12548" max="12548" width="3.625" style="125" customWidth="1"/>
    <col min="12549" max="12549" width="10.875" style="125" customWidth="1"/>
    <col min="12550" max="12550" width="3.875" style="125" customWidth="1"/>
    <col min="12551" max="12551" width="10.875" style="125" customWidth="1"/>
    <col min="12552" max="12787" width="9" style="125"/>
    <col min="12788" max="12788" width="3.625" style="125" customWidth="1"/>
    <col min="12789" max="12789" width="10.625" style="125" customWidth="1"/>
    <col min="12790" max="12790" width="3.625" style="125" customWidth="1"/>
    <col min="12791" max="12791" width="10.625" style="125" customWidth="1"/>
    <col min="12792" max="12792" width="3.625" style="125" customWidth="1"/>
    <col min="12793" max="12793" width="10.625" style="125" customWidth="1"/>
    <col min="12794" max="12794" width="3.625" style="125" customWidth="1"/>
    <col min="12795" max="12795" width="10.625" style="125" customWidth="1"/>
    <col min="12796" max="12796" width="3.625" style="125" customWidth="1"/>
    <col min="12797" max="12797" width="10.625" style="125" customWidth="1"/>
    <col min="12798" max="12798" width="3.75" style="125" customWidth="1"/>
    <col min="12799" max="12799" width="10.875" style="125" customWidth="1"/>
    <col min="12800" max="12800" width="3.625" style="125" customWidth="1"/>
    <col min="12801" max="12801" width="10.875" style="125" customWidth="1"/>
    <col min="12802" max="12802" width="3.625" style="125" customWidth="1"/>
    <col min="12803" max="12803" width="10.875" style="125" customWidth="1"/>
    <col min="12804" max="12804" width="3.625" style="125" customWidth="1"/>
    <col min="12805" max="12805" width="10.875" style="125" customWidth="1"/>
    <col min="12806" max="12806" width="3.875" style="125" customWidth="1"/>
    <col min="12807" max="12807" width="10.875" style="125" customWidth="1"/>
    <col min="12808" max="13043" width="9" style="125"/>
    <col min="13044" max="13044" width="3.625" style="125" customWidth="1"/>
    <col min="13045" max="13045" width="10.625" style="125" customWidth="1"/>
    <col min="13046" max="13046" width="3.625" style="125" customWidth="1"/>
    <col min="13047" max="13047" width="10.625" style="125" customWidth="1"/>
    <col min="13048" max="13048" width="3.625" style="125" customWidth="1"/>
    <col min="13049" max="13049" width="10.625" style="125" customWidth="1"/>
    <col min="13050" max="13050" width="3.625" style="125" customWidth="1"/>
    <col min="13051" max="13051" width="10.625" style="125" customWidth="1"/>
    <col min="13052" max="13052" width="3.625" style="125" customWidth="1"/>
    <col min="13053" max="13053" width="10.625" style="125" customWidth="1"/>
    <col min="13054" max="13054" width="3.75" style="125" customWidth="1"/>
    <col min="13055" max="13055" width="10.875" style="125" customWidth="1"/>
    <col min="13056" max="13056" width="3.625" style="125" customWidth="1"/>
    <col min="13057" max="13057" width="10.875" style="125" customWidth="1"/>
    <col min="13058" max="13058" width="3.625" style="125" customWidth="1"/>
    <col min="13059" max="13059" width="10.875" style="125" customWidth="1"/>
    <col min="13060" max="13060" width="3.625" style="125" customWidth="1"/>
    <col min="13061" max="13061" width="10.875" style="125" customWidth="1"/>
    <col min="13062" max="13062" width="3.875" style="125" customWidth="1"/>
    <col min="13063" max="13063" width="10.875" style="125" customWidth="1"/>
    <col min="13064" max="13299" width="9" style="125"/>
    <col min="13300" max="13300" width="3.625" style="125" customWidth="1"/>
    <col min="13301" max="13301" width="10.625" style="125" customWidth="1"/>
    <col min="13302" max="13302" width="3.625" style="125" customWidth="1"/>
    <col min="13303" max="13303" width="10.625" style="125" customWidth="1"/>
    <col min="13304" max="13304" width="3.625" style="125" customWidth="1"/>
    <col min="13305" max="13305" width="10.625" style="125" customWidth="1"/>
    <col min="13306" max="13306" width="3.625" style="125" customWidth="1"/>
    <col min="13307" max="13307" width="10.625" style="125" customWidth="1"/>
    <col min="13308" max="13308" width="3.625" style="125" customWidth="1"/>
    <col min="13309" max="13309" width="10.625" style="125" customWidth="1"/>
    <col min="13310" max="13310" width="3.75" style="125" customWidth="1"/>
    <col min="13311" max="13311" width="10.875" style="125" customWidth="1"/>
    <col min="13312" max="13312" width="3.625" style="125" customWidth="1"/>
    <col min="13313" max="13313" width="10.875" style="125" customWidth="1"/>
    <col min="13314" max="13314" width="3.625" style="125" customWidth="1"/>
    <col min="13315" max="13315" width="10.875" style="125" customWidth="1"/>
    <col min="13316" max="13316" width="3.625" style="125" customWidth="1"/>
    <col min="13317" max="13317" width="10.875" style="125" customWidth="1"/>
    <col min="13318" max="13318" width="3.875" style="125" customWidth="1"/>
    <col min="13319" max="13319" width="10.875" style="125" customWidth="1"/>
    <col min="13320" max="13555" width="9" style="125"/>
    <col min="13556" max="13556" width="3.625" style="125" customWidth="1"/>
    <col min="13557" max="13557" width="10.625" style="125" customWidth="1"/>
    <col min="13558" max="13558" width="3.625" style="125" customWidth="1"/>
    <col min="13559" max="13559" width="10.625" style="125" customWidth="1"/>
    <col min="13560" max="13560" width="3.625" style="125" customWidth="1"/>
    <col min="13561" max="13561" width="10.625" style="125" customWidth="1"/>
    <col min="13562" max="13562" width="3.625" style="125" customWidth="1"/>
    <col min="13563" max="13563" width="10.625" style="125" customWidth="1"/>
    <col min="13564" max="13564" width="3.625" style="125" customWidth="1"/>
    <col min="13565" max="13565" width="10.625" style="125" customWidth="1"/>
    <col min="13566" max="13566" width="3.75" style="125" customWidth="1"/>
    <col min="13567" max="13567" width="10.875" style="125" customWidth="1"/>
    <col min="13568" max="13568" width="3.625" style="125" customWidth="1"/>
    <col min="13569" max="13569" width="10.875" style="125" customWidth="1"/>
    <col min="13570" max="13570" width="3.625" style="125" customWidth="1"/>
    <col min="13571" max="13571" width="10.875" style="125" customWidth="1"/>
    <col min="13572" max="13572" width="3.625" style="125" customWidth="1"/>
    <col min="13573" max="13573" width="10.875" style="125" customWidth="1"/>
    <col min="13574" max="13574" width="3.875" style="125" customWidth="1"/>
    <col min="13575" max="13575" width="10.875" style="125" customWidth="1"/>
    <col min="13576" max="13811" width="9" style="125"/>
    <col min="13812" max="13812" width="3.625" style="125" customWidth="1"/>
    <col min="13813" max="13813" width="10.625" style="125" customWidth="1"/>
    <col min="13814" max="13814" width="3.625" style="125" customWidth="1"/>
    <col min="13815" max="13815" width="10.625" style="125" customWidth="1"/>
    <col min="13816" max="13816" width="3.625" style="125" customWidth="1"/>
    <col min="13817" max="13817" width="10.625" style="125" customWidth="1"/>
    <col min="13818" max="13818" width="3.625" style="125" customWidth="1"/>
    <col min="13819" max="13819" width="10.625" style="125" customWidth="1"/>
    <col min="13820" max="13820" width="3.625" style="125" customWidth="1"/>
    <col min="13821" max="13821" width="10.625" style="125" customWidth="1"/>
    <col min="13822" max="13822" width="3.75" style="125" customWidth="1"/>
    <col min="13823" max="13823" width="10.875" style="125" customWidth="1"/>
    <col min="13824" max="13824" width="3.625" style="125" customWidth="1"/>
    <col min="13825" max="13825" width="10.875" style="125" customWidth="1"/>
    <col min="13826" max="13826" width="3.625" style="125" customWidth="1"/>
    <col min="13827" max="13827" width="10.875" style="125" customWidth="1"/>
    <col min="13828" max="13828" width="3.625" style="125" customWidth="1"/>
    <col min="13829" max="13829" width="10.875" style="125" customWidth="1"/>
    <col min="13830" max="13830" width="3.875" style="125" customWidth="1"/>
    <col min="13831" max="13831" width="10.875" style="125" customWidth="1"/>
    <col min="13832" max="14067" width="9" style="125"/>
    <col min="14068" max="14068" width="3.625" style="125" customWidth="1"/>
    <col min="14069" max="14069" width="10.625" style="125" customWidth="1"/>
    <col min="14070" max="14070" width="3.625" style="125" customWidth="1"/>
    <col min="14071" max="14071" width="10.625" style="125" customWidth="1"/>
    <col min="14072" max="14072" width="3.625" style="125" customWidth="1"/>
    <col min="14073" max="14073" width="10.625" style="125" customWidth="1"/>
    <col min="14074" max="14074" width="3.625" style="125" customWidth="1"/>
    <col min="14075" max="14075" width="10.625" style="125" customWidth="1"/>
    <col min="14076" max="14076" width="3.625" style="125" customWidth="1"/>
    <col min="14077" max="14077" width="10.625" style="125" customWidth="1"/>
    <col min="14078" max="14078" width="3.75" style="125" customWidth="1"/>
    <col min="14079" max="14079" width="10.875" style="125" customWidth="1"/>
    <col min="14080" max="14080" width="3.625" style="125" customWidth="1"/>
    <col min="14081" max="14081" width="10.875" style="125" customWidth="1"/>
    <col min="14082" max="14082" width="3.625" style="125" customWidth="1"/>
    <col min="14083" max="14083" width="10.875" style="125" customWidth="1"/>
    <col min="14084" max="14084" width="3.625" style="125" customWidth="1"/>
    <col min="14085" max="14085" width="10.875" style="125" customWidth="1"/>
    <col min="14086" max="14086" width="3.875" style="125" customWidth="1"/>
    <col min="14087" max="14087" width="10.875" style="125" customWidth="1"/>
    <col min="14088" max="14323" width="9" style="125"/>
    <col min="14324" max="14324" width="3.625" style="125" customWidth="1"/>
    <col min="14325" max="14325" width="10.625" style="125" customWidth="1"/>
    <col min="14326" max="14326" width="3.625" style="125" customWidth="1"/>
    <col min="14327" max="14327" width="10.625" style="125" customWidth="1"/>
    <col min="14328" max="14328" width="3.625" style="125" customWidth="1"/>
    <col min="14329" max="14329" width="10.625" style="125" customWidth="1"/>
    <col min="14330" max="14330" width="3.625" style="125" customWidth="1"/>
    <col min="14331" max="14331" width="10.625" style="125" customWidth="1"/>
    <col min="14332" max="14332" width="3.625" style="125" customWidth="1"/>
    <col min="14333" max="14333" width="10.625" style="125" customWidth="1"/>
    <col min="14334" max="14334" width="3.75" style="125" customWidth="1"/>
    <col min="14335" max="14335" width="10.875" style="125" customWidth="1"/>
    <col min="14336" max="14336" width="3.625" style="125" customWidth="1"/>
    <col min="14337" max="14337" width="10.875" style="125" customWidth="1"/>
    <col min="14338" max="14338" width="3.625" style="125" customWidth="1"/>
    <col min="14339" max="14339" width="10.875" style="125" customWidth="1"/>
    <col min="14340" max="14340" width="3.625" style="125" customWidth="1"/>
    <col min="14341" max="14341" width="10.875" style="125" customWidth="1"/>
    <col min="14342" max="14342" width="3.875" style="125" customWidth="1"/>
    <col min="14343" max="14343" width="10.875" style="125" customWidth="1"/>
    <col min="14344" max="14579" width="9" style="125"/>
    <col min="14580" max="14580" width="3.625" style="125" customWidth="1"/>
    <col min="14581" max="14581" width="10.625" style="125" customWidth="1"/>
    <col min="14582" max="14582" width="3.625" style="125" customWidth="1"/>
    <col min="14583" max="14583" width="10.625" style="125" customWidth="1"/>
    <col min="14584" max="14584" width="3.625" style="125" customWidth="1"/>
    <col min="14585" max="14585" width="10.625" style="125" customWidth="1"/>
    <col min="14586" max="14586" width="3.625" style="125" customWidth="1"/>
    <col min="14587" max="14587" width="10.625" style="125" customWidth="1"/>
    <col min="14588" max="14588" width="3.625" style="125" customWidth="1"/>
    <col min="14589" max="14589" width="10.625" style="125" customWidth="1"/>
    <col min="14590" max="14590" width="3.75" style="125" customWidth="1"/>
    <col min="14591" max="14591" width="10.875" style="125" customWidth="1"/>
    <col min="14592" max="14592" width="3.625" style="125" customWidth="1"/>
    <col min="14593" max="14593" width="10.875" style="125" customWidth="1"/>
    <col min="14594" max="14594" width="3.625" style="125" customWidth="1"/>
    <col min="14595" max="14595" width="10.875" style="125" customWidth="1"/>
    <col min="14596" max="14596" width="3.625" style="125" customWidth="1"/>
    <col min="14597" max="14597" width="10.875" style="125" customWidth="1"/>
    <col min="14598" max="14598" width="3.875" style="125" customWidth="1"/>
    <col min="14599" max="14599" width="10.875" style="125" customWidth="1"/>
    <col min="14600" max="14835" width="9" style="125"/>
    <col min="14836" max="14836" width="3.625" style="125" customWidth="1"/>
    <col min="14837" max="14837" width="10.625" style="125" customWidth="1"/>
    <col min="14838" max="14838" width="3.625" style="125" customWidth="1"/>
    <col min="14839" max="14839" width="10.625" style="125" customWidth="1"/>
    <col min="14840" max="14840" width="3.625" style="125" customWidth="1"/>
    <col min="14841" max="14841" width="10.625" style="125" customWidth="1"/>
    <col min="14842" max="14842" width="3.625" style="125" customWidth="1"/>
    <col min="14843" max="14843" width="10.625" style="125" customWidth="1"/>
    <col min="14844" max="14844" width="3.625" style="125" customWidth="1"/>
    <col min="14845" max="14845" width="10.625" style="125" customWidth="1"/>
    <col min="14846" max="14846" width="3.75" style="125" customWidth="1"/>
    <col min="14847" max="14847" width="10.875" style="125" customWidth="1"/>
    <col min="14848" max="14848" width="3.625" style="125" customWidth="1"/>
    <col min="14849" max="14849" width="10.875" style="125" customWidth="1"/>
    <col min="14850" max="14850" width="3.625" style="125" customWidth="1"/>
    <col min="14851" max="14851" width="10.875" style="125" customWidth="1"/>
    <col min="14852" max="14852" width="3.625" style="125" customWidth="1"/>
    <col min="14853" max="14853" width="10.875" style="125" customWidth="1"/>
    <col min="14854" max="14854" width="3.875" style="125" customWidth="1"/>
    <col min="14855" max="14855" width="10.875" style="125" customWidth="1"/>
    <col min="14856" max="15091" width="9" style="125"/>
    <col min="15092" max="15092" width="3.625" style="125" customWidth="1"/>
    <col min="15093" max="15093" width="10.625" style="125" customWidth="1"/>
    <col min="15094" max="15094" width="3.625" style="125" customWidth="1"/>
    <col min="15095" max="15095" width="10.625" style="125" customWidth="1"/>
    <col min="15096" max="15096" width="3.625" style="125" customWidth="1"/>
    <col min="15097" max="15097" width="10.625" style="125" customWidth="1"/>
    <col min="15098" max="15098" width="3.625" style="125" customWidth="1"/>
    <col min="15099" max="15099" width="10.625" style="125" customWidth="1"/>
    <col min="15100" max="15100" width="3.625" style="125" customWidth="1"/>
    <col min="15101" max="15101" width="10.625" style="125" customWidth="1"/>
    <col min="15102" max="15102" width="3.75" style="125" customWidth="1"/>
    <col min="15103" max="15103" width="10.875" style="125" customWidth="1"/>
    <col min="15104" max="15104" width="3.625" style="125" customWidth="1"/>
    <col min="15105" max="15105" width="10.875" style="125" customWidth="1"/>
    <col min="15106" max="15106" width="3.625" style="125" customWidth="1"/>
    <col min="15107" max="15107" width="10.875" style="125" customWidth="1"/>
    <col min="15108" max="15108" width="3.625" style="125" customWidth="1"/>
    <col min="15109" max="15109" width="10.875" style="125" customWidth="1"/>
    <col min="15110" max="15110" width="3.875" style="125" customWidth="1"/>
    <col min="15111" max="15111" width="10.875" style="125" customWidth="1"/>
    <col min="15112" max="15347" width="9" style="125"/>
    <col min="15348" max="15348" width="3.625" style="125" customWidth="1"/>
    <col min="15349" max="15349" width="10.625" style="125" customWidth="1"/>
    <col min="15350" max="15350" width="3.625" style="125" customWidth="1"/>
    <col min="15351" max="15351" width="10.625" style="125" customWidth="1"/>
    <col min="15352" max="15352" width="3.625" style="125" customWidth="1"/>
    <col min="15353" max="15353" width="10.625" style="125" customWidth="1"/>
    <col min="15354" max="15354" width="3.625" style="125" customWidth="1"/>
    <col min="15355" max="15355" width="10.625" style="125" customWidth="1"/>
    <col min="15356" max="15356" width="3.625" style="125" customWidth="1"/>
    <col min="15357" max="15357" width="10.625" style="125" customWidth="1"/>
    <col min="15358" max="15358" width="3.75" style="125" customWidth="1"/>
    <col min="15359" max="15359" width="10.875" style="125" customWidth="1"/>
    <col min="15360" max="15360" width="3.625" style="125" customWidth="1"/>
    <col min="15361" max="15361" width="10.875" style="125" customWidth="1"/>
    <col min="15362" max="15362" width="3.625" style="125" customWidth="1"/>
    <col min="15363" max="15363" width="10.875" style="125" customWidth="1"/>
    <col min="15364" max="15364" width="3.625" style="125" customWidth="1"/>
    <col min="15365" max="15365" width="10.875" style="125" customWidth="1"/>
    <col min="15366" max="15366" width="3.875" style="125" customWidth="1"/>
    <col min="15367" max="15367" width="10.875" style="125" customWidth="1"/>
    <col min="15368" max="15603" width="9" style="125"/>
    <col min="15604" max="15604" width="3.625" style="125" customWidth="1"/>
    <col min="15605" max="15605" width="10.625" style="125" customWidth="1"/>
    <col min="15606" max="15606" width="3.625" style="125" customWidth="1"/>
    <col min="15607" max="15607" width="10.625" style="125" customWidth="1"/>
    <col min="15608" max="15608" width="3.625" style="125" customWidth="1"/>
    <col min="15609" max="15609" width="10.625" style="125" customWidth="1"/>
    <col min="15610" max="15610" width="3.625" style="125" customWidth="1"/>
    <col min="15611" max="15611" width="10.625" style="125" customWidth="1"/>
    <col min="15612" max="15612" width="3.625" style="125" customWidth="1"/>
    <col min="15613" max="15613" width="10.625" style="125" customWidth="1"/>
    <col min="15614" max="15614" width="3.75" style="125" customWidth="1"/>
    <col min="15615" max="15615" width="10.875" style="125" customWidth="1"/>
    <col min="15616" max="15616" width="3.625" style="125" customWidth="1"/>
    <col min="15617" max="15617" width="10.875" style="125" customWidth="1"/>
    <col min="15618" max="15618" width="3.625" style="125" customWidth="1"/>
    <col min="15619" max="15619" width="10.875" style="125" customWidth="1"/>
    <col min="15620" max="15620" width="3.625" style="125" customWidth="1"/>
    <col min="15621" max="15621" width="10.875" style="125" customWidth="1"/>
    <col min="15622" max="15622" width="3.875" style="125" customWidth="1"/>
    <col min="15623" max="15623" width="10.875" style="125" customWidth="1"/>
    <col min="15624" max="15859" width="9" style="125"/>
    <col min="15860" max="15860" width="3.625" style="125" customWidth="1"/>
    <col min="15861" max="15861" width="10.625" style="125" customWidth="1"/>
    <col min="15862" max="15862" width="3.625" style="125" customWidth="1"/>
    <col min="15863" max="15863" width="10.625" style="125" customWidth="1"/>
    <col min="15864" max="15864" width="3.625" style="125" customWidth="1"/>
    <col min="15865" max="15865" width="10.625" style="125" customWidth="1"/>
    <col min="15866" max="15866" width="3.625" style="125" customWidth="1"/>
    <col min="15867" max="15867" width="10.625" style="125" customWidth="1"/>
    <col min="15868" max="15868" width="3.625" style="125" customWidth="1"/>
    <col min="15869" max="15869" width="10.625" style="125" customWidth="1"/>
    <col min="15870" max="15870" width="3.75" style="125" customWidth="1"/>
    <col min="15871" max="15871" width="10.875" style="125" customWidth="1"/>
    <col min="15872" max="15872" width="3.625" style="125" customWidth="1"/>
    <col min="15873" max="15873" width="10.875" style="125" customWidth="1"/>
    <col min="15874" max="15874" width="3.625" style="125" customWidth="1"/>
    <col min="15875" max="15875" width="10.875" style="125" customWidth="1"/>
    <col min="15876" max="15876" width="3.625" style="125" customWidth="1"/>
    <col min="15877" max="15877" width="10.875" style="125" customWidth="1"/>
    <col min="15878" max="15878" width="3.875" style="125" customWidth="1"/>
    <col min="15879" max="15879" width="10.875" style="125" customWidth="1"/>
    <col min="15880" max="16115" width="9" style="125"/>
    <col min="16116" max="16116" width="3.625" style="125" customWidth="1"/>
    <col min="16117" max="16117" width="10.625" style="125" customWidth="1"/>
    <col min="16118" max="16118" width="3.625" style="125" customWidth="1"/>
    <col min="16119" max="16119" width="10.625" style="125" customWidth="1"/>
    <col min="16120" max="16120" width="3.625" style="125" customWidth="1"/>
    <col min="16121" max="16121" width="10.625" style="125" customWidth="1"/>
    <col min="16122" max="16122" width="3.625" style="125" customWidth="1"/>
    <col min="16123" max="16123" width="10.625" style="125" customWidth="1"/>
    <col min="16124" max="16124" width="3.625" style="125" customWidth="1"/>
    <col min="16125" max="16125" width="10.625" style="125" customWidth="1"/>
    <col min="16126" max="16126" width="3.75" style="125" customWidth="1"/>
    <col min="16127" max="16127" width="10.875" style="125" customWidth="1"/>
    <col min="16128" max="16128" width="3.625" style="125" customWidth="1"/>
    <col min="16129" max="16129" width="10.875" style="125" customWidth="1"/>
    <col min="16130" max="16130" width="3.625" style="125" customWidth="1"/>
    <col min="16131" max="16131" width="10.875" style="125" customWidth="1"/>
    <col min="16132" max="16132" width="3.625" style="125" customWidth="1"/>
    <col min="16133" max="16133" width="10.875" style="125" customWidth="1"/>
    <col min="16134" max="16134" width="3.875" style="125" customWidth="1"/>
    <col min="16135" max="16135" width="10.875" style="125" customWidth="1"/>
    <col min="16136" max="16384" width="9" style="125"/>
  </cols>
  <sheetData>
    <row r="4" spans="3:46" ht="128.25" customHeight="1"/>
    <row r="5" spans="3:46" ht="42.75" customHeight="1">
      <c r="D5" s="192" t="s">
        <v>97</v>
      </c>
      <c r="E5" s="192"/>
      <c r="F5" s="192"/>
      <c r="G5" s="192"/>
      <c r="H5" s="192"/>
      <c r="I5" s="192"/>
      <c r="J5" s="192"/>
      <c r="K5" s="192"/>
      <c r="L5" s="192"/>
      <c r="M5" s="192"/>
      <c r="N5" s="192"/>
      <c r="O5" s="192"/>
      <c r="P5" s="192"/>
      <c r="Q5" s="192"/>
      <c r="R5" s="192"/>
      <c r="S5" s="192"/>
      <c r="T5" s="192"/>
      <c r="U5" s="192"/>
      <c r="V5" s="192"/>
      <c r="W5" s="133"/>
      <c r="AA5" s="192" t="s">
        <v>98</v>
      </c>
      <c r="AB5" s="192"/>
      <c r="AC5" s="192"/>
      <c r="AD5" s="192"/>
      <c r="AE5" s="192"/>
      <c r="AF5" s="192"/>
      <c r="AG5" s="192"/>
      <c r="AH5" s="192"/>
      <c r="AI5" s="192"/>
      <c r="AJ5" s="192"/>
      <c r="AK5" s="192"/>
      <c r="AL5" s="192"/>
      <c r="AM5" s="192"/>
      <c r="AN5" s="192"/>
      <c r="AO5" s="192"/>
      <c r="AP5" s="192"/>
      <c r="AQ5" s="192"/>
      <c r="AR5" s="192"/>
      <c r="AS5" s="192"/>
      <c r="AT5" s="133"/>
    </row>
    <row r="6" spans="3:46" ht="33.75" customHeight="1">
      <c r="I6" s="193" t="str">
        <f>設定・名表!B6&amp;設定・名表!C6&amp;設定・名表!B7&amp;設定・名表!C7&amp;" 座席表"</f>
        <v>1年A組 座席表</v>
      </c>
      <c r="J6" s="193"/>
      <c r="K6" s="193"/>
      <c r="L6" s="193"/>
      <c r="M6" s="193"/>
      <c r="N6" s="193"/>
      <c r="O6" s="193"/>
      <c r="P6" s="193"/>
      <c r="Q6" s="193"/>
      <c r="Y6" s="124"/>
      <c r="AF6" s="193" t="str">
        <f>設定・名表!B6&amp;設定・名表!C6&amp;設定・名表!B7&amp;設定・名表!C7&amp;" 座席表"</f>
        <v>1年A組 座席表</v>
      </c>
      <c r="AG6" s="193"/>
      <c r="AH6" s="193"/>
      <c r="AI6" s="193"/>
      <c r="AJ6" s="193"/>
      <c r="AK6" s="193"/>
      <c r="AL6" s="193"/>
      <c r="AM6" s="193"/>
      <c r="AN6" s="193"/>
    </row>
    <row r="7" spans="3:46" ht="14.25" thickBot="1">
      <c r="R7" s="194">
        <f ca="1">TODAY()</f>
        <v>43844</v>
      </c>
      <c r="S7" s="194"/>
      <c r="T7" s="194"/>
      <c r="U7" s="195" t="s">
        <v>115</v>
      </c>
      <c r="V7" s="195"/>
    </row>
    <row r="8" spans="3:46" ht="15" customHeight="1" thickTop="1">
      <c r="C8" s="126"/>
      <c r="D8" s="123" t="str">
        <f>IF(C8="","",IF(VLOOKUP(C8,名表,6,FALSE)="","",VLOOKUP(C8,名表,6,FALSE))&amp;" "&amp;IF(VLOOKUP(C8,名表,7,FALSE)="","",VLOOKUP(C8,名表,7,FALSE)))</f>
        <v/>
      </c>
      <c r="E8" s="132" t="str">
        <f>IF(C8="","",IF(VLOOKUP(C8,名表,8,FALSE)="","",VLOOKUP(C8,名表,8,FALSE)))</f>
        <v/>
      </c>
      <c r="F8" s="126">
        <v>31</v>
      </c>
      <c r="G8" s="123" t="str">
        <f>IF(F8="","",IF(VLOOKUP(F8,名表,6,FALSE)="","",VLOOKUP(F8,名表,6,FALSE))&amp;" "&amp;IF(VLOOKUP(F8,名表,7,FALSE)="","",VLOOKUP(F8,名表,7,FALSE)))</f>
        <v>あべ あきこ</v>
      </c>
      <c r="H8" s="132" t="str">
        <f>IF(F8="","",IF(VLOOKUP(F8,名表,8,FALSE)="","",VLOOKUP(F8,名表,8,FALSE)))</f>
        <v>女</v>
      </c>
      <c r="I8" s="126"/>
      <c r="J8" s="123" t="str">
        <f>IF(I8="","",IF(VLOOKUP(I8,名表,6,FALSE)="","",VLOOKUP(I8,名表,6,FALSE))&amp;" "&amp;IF(VLOOKUP(I8,名表,7,FALSE)="","",VLOOKUP(I8,名表,7,FALSE)))</f>
        <v/>
      </c>
      <c r="K8" s="132" t="str">
        <f>IF(I8="","",IF(VLOOKUP(I8,名表,8,FALSE)="","",VLOOKUP(I8,名表,8,FALSE)))</f>
        <v/>
      </c>
      <c r="L8" s="126">
        <v>31</v>
      </c>
      <c r="M8" s="123" t="str">
        <f>IF(L8="","",IF(VLOOKUP(L8,名表,6,FALSE)="","",VLOOKUP(L8,名表,6,FALSE))&amp;" "&amp;IF(VLOOKUP(L8,名表,7,FALSE)="","",VLOOKUP(L8,名表,7,FALSE)))</f>
        <v>あべ あきこ</v>
      </c>
      <c r="N8" s="132" t="str">
        <f>IF(L8="","",IF(VLOOKUP(L8,名表,8,FALSE)="","",VLOOKUP(L8,名表,8,FALSE)))</f>
        <v>女</v>
      </c>
      <c r="O8" s="126">
        <v>31</v>
      </c>
      <c r="P8" s="123" t="str">
        <f>IF(O8="","",IF(VLOOKUP(O8,名表,6,FALSE)="","",VLOOKUP(O8,名表,6,FALSE))&amp;" "&amp;IF(VLOOKUP(O8,名表,7,FALSE)="","",VLOOKUP(O8,名表,7,FALSE)))</f>
        <v>あべ あきこ</v>
      </c>
      <c r="Q8" s="132" t="str">
        <f>IF(O8="","",IF(VLOOKUP(O8,名表,8,FALSE)="","",VLOOKUP(O8,名表,8,FALSE)))</f>
        <v>女</v>
      </c>
      <c r="R8" s="126"/>
      <c r="S8" s="123" t="str">
        <f>IF(R8="","",IF(VLOOKUP(R8,名表,6,FALSE)="","",VLOOKUP(R8,名表,6,FALSE))&amp;" "&amp;IF(VLOOKUP(R8,名表,7,FALSE)="","",VLOOKUP(R8,名表,7,FALSE)))</f>
        <v/>
      </c>
      <c r="T8" s="132" t="str">
        <f>IF(R8="","",IF(VLOOKUP(R8,名表,8,FALSE)="","",VLOOKUP(R8,名表,8,FALSE)))</f>
        <v/>
      </c>
      <c r="U8" s="126">
        <v>31</v>
      </c>
      <c r="V8" s="123" t="str">
        <f>IF(U8="","",IF(VLOOKUP(U8,名表,6,FALSE)="","",VLOOKUP(U8,名表,6,FALSE))&amp;" "&amp;IF(VLOOKUP(U8,名表,7,FALSE)="","",VLOOKUP(U8,名表,7,FALSE)))</f>
        <v>あべ あきこ</v>
      </c>
      <c r="W8" s="132" t="str">
        <f>IF(U8="","",IF(VLOOKUP(U8,名表,8,FALSE)="","",VLOOKUP(U8,名表,8,FALSE)))</f>
        <v>女</v>
      </c>
      <c r="Z8" s="129"/>
      <c r="AA8" s="129"/>
      <c r="AB8" s="129"/>
      <c r="AC8" s="129"/>
      <c r="AD8" s="129"/>
      <c r="AE8" s="129"/>
      <c r="AF8" s="129"/>
      <c r="AG8" s="129"/>
      <c r="AH8" s="129"/>
      <c r="AI8" s="129"/>
      <c r="AJ8" s="129"/>
      <c r="AK8" s="129"/>
      <c r="AL8" s="129"/>
      <c r="AM8" s="129"/>
      <c r="AN8" s="129"/>
      <c r="AO8" s="129"/>
      <c r="AP8" s="129"/>
      <c r="AQ8" s="129"/>
      <c r="AR8" s="129"/>
      <c r="AS8" s="129"/>
      <c r="AT8" s="129"/>
    </row>
    <row r="9" spans="3:46" ht="39.950000000000003" customHeight="1">
      <c r="C9" s="142" t="str">
        <f>IF(C8="","",IF(VLOOKUP(C8,名表,9,FALSE)="","",VLOOKUP(C8,名表,9,FALSE)))</f>
        <v/>
      </c>
      <c r="D9" s="127" t="str">
        <f>IF(C8="","",IF(VLOOKUP(C8,名表,3,FALSE)="","",VLOOKUP(C8,名表,3,FALSE)))</f>
        <v/>
      </c>
      <c r="E9" s="144" t="str">
        <f>IF(C8="","",IF(VLOOKUP(C8,名表,11,FALSE)="","",VLOOKUP(C8,名表,11,FALSE)))</f>
        <v/>
      </c>
      <c r="F9" s="142" t="str">
        <f>IF(F8="","",IF(VLOOKUP(F8,名表,9,FALSE)="","",VLOOKUP(F8,名表,9,FALSE)))</f>
        <v/>
      </c>
      <c r="G9" s="127" t="str">
        <f>IF(F8="","",IF(VLOOKUP(F8,名表,3,FALSE)="","",VLOOKUP(F8,名表,3,FALSE)))</f>
        <v>阿部</v>
      </c>
      <c r="H9" s="144" t="str">
        <f>IF(F8="","",IF(VLOOKUP(F8,名表,11,FALSE)="","",VLOOKUP(F8,名表,11,FALSE)))</f>
        <v/>
      </c>
      <c r="I9" s="142" t="str">
        <f>IF(I8="","",IF(VLOOKUP(I8,名表,9,FALSE)="","",VLOOKUP(I8,名表,9,FALSE)))</f>
        <v/>
      </c>
      <c r="J9" s="127" t="str">
        <f>IF(I8="","",IF(VLOOKUP(I8,名表,3,FALSE)="","",VLOOKUP(I8,名表,3,FALSE)))</f>
        <v/>
      </c>
      <c r="K9" s="144" t="str">
        <f>IF(I8="","",IF(VLOOKUP(I8,名表,11,FALSE)="","",VLOOKUP(I8,名表,11,FALSE)))</f>
        <v/>
      </c>
      <c r="L9" s="142" t="str">
        <f>IF(L8="","",IF(VLOOKUP(L8,名表,9,FALSE)="","",VLOOKUP(L8,名表,9,FALSE)))</f>
        <v/>
      </c>
      <c r="M9" s="127" t="str">
        <f>IF(L8="","",IF(VLOOKUP(L8,名表,3,FALSE)="","",VLOOKUP(L8,名表,3,FALSE)))</f>
        <v>阿部</v>
      </c>
      <c r="N9" s="144" t="str">
        <f>IF(L8="","",IF(VLOOKUP(L8,名表,11,FALSE)="","",VLOOKUP(L8,名表,11,FALSE)))</f>
        <v/>
      </c>
      <c r="O9" s="142" t="str">
        <f>IF(O8="","",IF(VLOOKUP(O8,名表,9,FALSE)="","",VLOOKUP(O8,名表,9,FALSE)))</f>
        <v/>
      </c>
      <c r="P9" s="127" t="str">
        <f>IF(O8="","",IF(VLOOKUP(O8,名表,3,FALSE)="","",VLOOKUP(O8,名表,3,FALSE)))</f>
        <v>阿部</v>
      </c>
      <c r="Q9" s="144" t="str">
        <f>IF(O8="","",IF(VLOOKUP(O8,名表,11,FALSE)="","",VLOOKUP(O8,名表,11,FALSE)))</f>
        <v/>
      </c>
      <c r="R9" s="142" t="str">
        <f>IF(R8="","",IF(VLOOKUP(R8,名表,9,FALSE)="","",VLOOKUP(R8,名表,9,FALSE)))</f>
        <v/>
      </c>
      <c r="S9" s="127" t="str">
        <f>IF(R8="","",IF(VLOOKUP(R8,名表,3,FALSE)="","",VLOOKUP(R8,名表,3,FALSE)))</f>
        <v/>
      </c>
      <c r="T9" s="144" t="str">
        <f>IF(R8="","",IF(VLOOKUP(R8,名表,11,FALSE)="","",VLOOKUP(R8,名表,11,FALSE)))</f>
        <v/>
      </c>
      <c r="U9" s="142" t="str">
        <f>IF(U8="","",IF(VLOOKUP(U8,名表,9,FALSE)="","",VLOOKUP(U8,名表,9,FALSE)))</f>
        <v/>
      </c>
      <c r="V9" s="127" t="str">
        <f>IF(U8="","",IF(VLOOKUP(U8,名表,3,FALSE)="","",VLOOKUP(U8,名表,3,FALSE)))</f>
        <v>阿部</v>
      </c>
      <c r="W9" s="144" t="str">
        <f>IF(U8="","",IF(VLOOKUP(U8,名表,11,FALSE)="","",VLOOKUP(U8,名表,11,FALSE)))</f>
        <v/>
      </c>
      <c r="Z9" s="128"/>
      <c r="AA9" s="127"/>
      <c r="AB9" s="127"/>
      <c r="AC9" s="128"/>
      <c r="AD9" s="127"/>
      <c r="AE9" s="127"/>
      <c r="AF9" s="128"/>
      <c r="AG9" s="127"/>
      <c r="AH9" s="127"/>
      <c r="AI9" s="128"/>
      <c r="AJ9" s="127"/>
      <c r="AK9" s="127"/>
      <c r="AL9" s="128"/>
      <c r="AM9" s="127"/>
      <c r="AN9" s="127"/>
      <c r="AO9" s="128"/>
      <c r="AP9" s="127"/>
      <c r="AQ9" s="127"/>
      <c r="AR9" s="128"/>
      <c r="AS9" s="127"/>
      <c r="AT9" s="127"/>
    </row>
    <row r="10" spans="3:46" ht="39.950000000000003" customHeight="1" thickBot="1">
      <c r="C10" s="143" t="str">
        <f>IF(C8="","",IF(VLOOKUP(C8,名表,10,FALSE)="","",VLOOKUP(C8,名表,10,FALSE)))</f>
        <v/>
      </c>
      <c r="D10" s="131" t="str">
        <f>IF(C8="","",IF(VLOOKUP(C8,名表,4,FALSE)="","",VLOOKUP(C8,名表,4,FALSE)))</f>
        <v/>
      </c>
      <c r="E10" s="145" t="str">
        <f>IF(C8="","",IF(VLOOKUP(C8,名表,12,FALSE)="","",VLOOKUP(C8,名表,12,FALSE)))</f>
        <v/>
      </c>
      <c r="F10" s="143" t="str">
        <f>IF(F8="","",IF(VLOOKUP(F8,名表,10,FALSE)="","",VLOOKUP(F8,名表,10,FALSE)))</f>
        <v/>
      </c>
      <c r="G10" s="131" t="str">
        <f>IF(F8="","",IF(VLOOKUP(F8,名表,4,FALSE)="","",VLOOKUP(F8,名表,4,FALSE)))</f>
        <v>明子</v>
      </c>
      <c r="H10" s="145" t="str">
        <f>IF(F8="","",IF(VLOOKUP(F8,名表,12,FALSE)="","",VLOOKUP(F8,名表,12,FALSE)))</f>
        <v/>
      </c>
      <c r="I10" s="143" t="str">
        <f>IF(I8="","",IF(VLOOKUP(I8,名表,10,FALSE)="","",VLOOKUP(I8,名表,10,FALSE)))</f>
        <v/>
      </c>
      <c r="J10" s="131" t="str">
        <f>IF(I8="","",IF(VLOOKUP(I8,名表,4,FALSE)="","",VLOOKUP(I8,名表,4,FALSE)))</f>
        <v/>
      </c>
      <c r="K10" s="145" t="str">
        <f>IF(I8="","",IF(VLOOKUP(I8,名表,12,FALSE)="","",VLOOKUP(I8,名表,12,FALSE)))</f>
        <v/>
      </c>
      <c r="L10" s="143" t="str">
        <f>IF(L8="","",IF(VLOOKUP(L8,名表,10,FALSE)="","",VLOOKUP(L8,名表,10,FALSE)))</f>
        <v/>
      </c>
      <c r="M10" s="131" t="str">
        <f>IF(L8="","",IF(VLOOKUP(L8,名表,4,FALSE)="","",VLOOKUP(L8,名表,4,FALSE)))</f>
        <v>明子</v>
      </c>
      <c r="N10" s="145" t="str">
        <f>IF(L8="","",IF(VLOOKUP(L8,名表,12,FALSE)="","",VLOOKUP(L8,名表,12,FALSE)))</f>
        <v/>
      </c>
      <c r="O10" s="143" t="str">
        <f>IF(O8="","",IF(VLOOKUP(O8,名表,10,FALSE)="","",VLOOKUP(O8,名表,10,FALSE)))</f>
        <v/>
      </c>
      <c r="P10" s="131" t="str">
        <f>IF(O8="","",IF(VLOOKUP(O8,名表,4,FALSE)="","",VLOOKUP(O8,名表,4,FALSE)))</f>
        <v>明子</v>
      </c>
      <c r="Q10" s="145" t="str">
        <f>IF(O8="","",IF(VLOOKUP(O8,名表,12,FALSE)="","",VLOOKUP(O8,名表,12,FALSE)))</f>
        <v/>
      </c>
      <c r="R10" s="143" t="str">
        <f>IF(R8="","",IF(VLOOKUP(R8,名表,10,FALSE)="","",VLOOKUP(R8,名表,10,FALSE)))</f>
        <v/>
      </c>
      <c r="S10" s="131" t="str">
        <f>IF(R8="","",IF(VLOOKUP(R8,名表,4,FALSE)="","",VLOOKUP(R8,名表,4,FALSE)))</f>
        <v/>
      </c>
      <c r="T10" s="145" t="str">
        <f>IF(R8="","",IF(VLOOKUP(R8,名表,12,FALSE)="","",VLOOKUP(R8,名表,12,FALSE)))</f>
        <v/>
      </c>
      <c r="U10" s="143" t="str">
        <f>IF(U8="","",IF(VLOOKUP(U8,名表,10,FALSE)="","",VLOOKUP(U8,名表,10,FALSE)))</f>
        <v/>
      </c>
      <c r="V10" s="131" t="str">
        <f>IF(U8="","",IF(VLOOKUP(U8,名表,4,FALSE)="","",VLOOKUP(U8,名表,4,FALSE)))</f>
        <v>明子</v>
      </c>
      <c r="W10" s="145" t="str">
        <f>IF(U8="","",IF(VLOOKUP(U8,名表,12,FALSE)="","",VLOOKUP(U8,名表,12,FALSE)))</f>
        <v/>
      </c>
      <c r="Z10" s="130"/>
      <c r="AA10" s="131"/>
      <c r="AB10" s="131"/>
      <c r="AC10" s="130"/>
      <c r="AD10" s="131"/>
      <c r="AE10" s="131"/>
      <c r="AF10" s="130"/>
      <c r="AG10" s="131"/>
      <c r="AH10" s="131"/>
      <c r="AI10" s="130"/>
      <c r="AJ10" s="131"/>
      <c r="AK10" s="131"/>
      <c r="AL10" s="130"/>
      <c r="AM10" s="131"/>
      <c r="AN10" s="131"/>
      <c r="AO10" s="190">
        <f ca="1">TODAY()</f>
        <v>43844</v>
      </c>
      <c r="AP10" s="190"/>
      <c r="AQ10" s="190"/>
      <c r="AR10" s="191" t="s">
        <v>115</v>
      </c>
      <c r="AS10" s="191"/>
      <c r="AT10" s="131"/>
    </row>
    <row r="11" spans="3:46" ht="15" customHeight="1" thickTop="1">
      <c r="C11" s="126">
        <v>1</v>
      </c>
      <c r="D11" s="123" t="str">
        <f>IF(C11="","",IF(VLOOKUP(C11,名表,6,FALSE)="","",VLOOKUP(C11,名表,6,FALSE))&amp;" "&amp;IF(VLOOKUP(C11,名表,7,FALSE)="","",VLOOKUP(C11,名表,7,FALSE)))</f>
        <v>さとう たろう</v>
      </c>
      <c r="E11" s="132" t="str">
        <f>IF(C11="","",IF(VLOOKUP(C11,名表,8,FALSE)="","",VLOOKUP(C11,名表,8,FALSE)))</f>
        <v>男</v>
      </c>
      <c r="F11" s="126">
        <v>31</v>
      </c>
      <c r="G11" s="123" t="str">
        <f>IF(F11="","",IF(VLOOKUP(F11,名表,6,FALSE)="","",VLOOKUP(F11,名表,6,FALSE))&amp;" "&amp;IF(VLOOKUP(F11,名表,7,FALSE)="","",VLOOKUP(F11,名表,7,FALSE)))</f>
        <v>あべ あきこ</v>
      </c>
      <c r="H11" s="132" t="str">
        <f>IF(F11="","",IF(VLOOKUP(F11,名表,8,FALSE)="","",VLOOKUP(F11,名表,8,FALSE)))</f>
        <v>女</v>
      </c>
      <c r="I11" s="126">
        <v>31</v>
      </c>
      <c r="J11" s="123" t="str">
        <f>IF(I11="","",IF(VLOOKUP(I11,名表,6,FALSE)="","",VLOOKUP(I11,名表,6,FALSE))&amp;" "&amp;IF(VLOOKUP(I11,名表,7,FALSE)="","",VLOOKUP(I11,名表,7,FALSE)))</f>
        <v>あべ あきこ</v>
      </c>
      <c r="K11" s="132" t="str">
        <f>IF(I11="","",IF(VLOOKUP(I11,名表,8,FALSE)="","",VLOOKUP(I11,名表,8,FALSE)))</f>
        <v>女</v>
      </c>
      <c r="L11" s="126">
        <v>31</v>
      </c>
      <c r="M11" s="123" t="str">
        <f>IF(L11="","",IF(VLOOKUP(L11,名表,6,FALSE)="","",VLOOKUP(L11,名表,6,FALSE))&amp;" "&amp;IF(VLOOKUP(L11,名表,7,FALSE)="","",VLOOKUP(L11,名表,7,FALSE)))</f>
        <v>あべ あきこ</v>
      </c>
      <c r="N11" s="132" t="str">
        <f>IF(L11="","",IF(VLOOKUP(L11,名表,8,FALSE)="","",VLOOKUP(L11,名表,8,FALSE)))</f>
        <v>女</v>
      </c>
      <c r="O11" s="126">
        <v>31</v>
      </c>
      <c r="P11" s="123" t="str">
        <f>IF(O11="","",IF(VLOOKUP(O11,名表,6,FALSE)="","",VLOOKUP(O11,名表,6,FALSE))&amp;" "&amp;IF(VLOOKUP(O11,名表,7,FALSE)="","",VLOOKUP(O11,名表,7,FALSE)))</f>
        <v>あべ あきこ</v>
      </c>
      <c r="Q11" s="132" t="str">
        <f>IF(O11="","",IF(VLOOKUP(O11,名表,8,FALSE)="","",VLOOKUP(O11,名表,8,FALSE)))</f>
        <v>女</v>
      </c>
      <c r="R11" s="126">
        <v>31</v>
      </c>
      <c r="S11" s="123" t="str">
        <f>IF(R11="","",IF(VLOOKUP(R11,名表,6,FALSE)="","",VLOOKUP(R11,名表,6,FALSE))&amp;" "&amp;IF(VLOOKUP(R11,名表,7,FALSE)="","",VLOOKUP(R11,名表,7,FALSE)))</f>
        <v>あべ あきこ</v>
      </c>
      <c r="T11" s="132" t="str">
        <f>IF(R11="","",IF(VLOOKUP(R11,名表,8,FALSE)="","",VLOOKUP(R11,名表,8,FALSE)))</f>
        <v>女</v>
      </c>
      <c r="U11" s="126">
        <v>31</v>
      </c>
      <c r="V11" s="123" t="str">
        <f>IF(U11="","",IF(VLOOKUP(U11,名表,6,FALSE)="","",VLOOKUP(U11,名表,6,FALSE))&amp;" "&amp;IF(VLOOKUP(U11,名表,7,FALSE)="","",VLOOKUP(U11,名表,7,FALSE)))</f>
        <v>あべ あきこ</v>
      </c>
      <c r="W11" s="132" t="str">
        <f>IF(U11="","",IF(VLOOKUP(U11,名表,8,FALSE)="","",VLOOKUP(U11,名表,8,FALSE)))</f>
        <v>女</v>
      </c>
      <c r="Z11" s="126">
        <f>IF(U26="","",U26)</f>
        <v>31</v>
      </c>
      <c r="AA11" s="123" t="str">
        <f>IF(Z11="","",IF(VLOOKUP(Z11,名表,6,FALSE)="","",VLOOKUP(Z11,名表,6,FALSE))&amp;" "&amp;IF(VLOOKUP(Z11,名表,7,FALSE)="","",VLOOKUP(Z11,名表,7,FALSE)))</f>
        <v>あべ あきこ</v>
      </c>
      <c r="AB11" s="132" t="str">
        <f>IF(Z11="","",IF(VLOOKUP(Z11,名表,8,FALSE)="","",VLOOKUP(Z11,名表,8,FALSE)))</f>
        <v>女</v>
      </c>
      <c r="AC11" s="126">
        <f>IF(R26="","",R26)</f>
        <v>31</v>
      </c>
      <c r="AD11" s="123" t="str">
        <f>IF(AC11="","",IF(VLOOKUP(AC11,名表,6,FALSE)="","",VLOOKUP(AC11,名表,6,FALSE))&amp;" "&amp;IF(VLOOKUP(AC11,名表,7,FALSE)="","",VLOOKUP(AC11,名表,7,FALSE)))</f>
        <v>あべ あきこ</v>
      </c>
      <c r="AE11" s="132" t="str">
        <f>IF(AC11="","",IF(VLOOKUP(AC11,名表,8,FALSE)="","",VLOOKUP(AC11,名表,8,FALSE)))</f>
        <v>女</v>
      </c>
      <c r="AF11" s="126">
        <f>IF(O26="","",O26)</f>
        <v>31</v>
      </c>
      <c r="AG11" s="123" t="str">
        <f>IF(AF11="","",IF(VLOOKUP(AF11,名表,6,FALSE)="","",VLOOKUP(AF11,名表,6,FALSE))&amp;" "&amp;IF(VLOOKUP(AF11,名表,7,FALSE)="","",VLOOKUP(AF11,名表,7,FALSE)))</f>
        <v>あべ あきこ</v>
      </c>
      <c r="AH11" s="132" t="str">
        <f>IF(AF11="","",IF(VLOOKUP(AF11,名表,8,FALSE)="","",VLOOKUP(AF11,名表,8,FALSE)))</f>
        <v>女</v>
      </c>
      <c r="AI11" s="126">
        <f>IF(L26="","",L26)</f>
        <v>31</v>
      </c>
      <c r="AJ11" s="123" t="str">
        <f>IF(AI11="","",IF(VLOOKUP(AI11,名表,6,FALSE)="","",VLOOKUP(AI11,名表,6,FALSE))&amp;" "&amp;IF(VLOOKUP(AI11,名表,7,FALSE)="","",VLOOKUP(AI11,名表,7,FALSE)))</f>
        <v>あべ あきこ</v>
      </c>
      <c r="AK11" s="132" t="str">
        <f>IF(AI11="","",IF(VLOOKUP(AI11,名表,8,FALSE)="","",VLOOKUP(AI11,名表,8,FALSE)))</f>
        <v>女</v>
      </c>
      <c r="AL11" s="126">
        <f>IF(I26="","",I26)</f>
        <v>31</v>
      </c>
      <c r="AM11" s="123" t="str">
        <f>IF(AL11="","",IF(VLOOKUP(AL11,名表,6,FALSE)="","",VLOOKUP(AL11,名表,6,FALSE))&amp;" "&amp;IF(VLOOKUP(AL11,名表,7,FALSE)="","",VLOOKUP(AL11,名表,7,FALSE)))</f>
        <v>あべ あきこ</v>
      </c>
      <c r="AN11" s="132" t="str">
        <f>IF(AL11="","",IF(VLOOKUP(AL11,名表,8,FALSE)="","",VLOOKUP(AL11,名表,8,FALSE)))</f>
        <v>女</v>
      </c>
      <c r="AO11" s="126">
        <f>IF(F26="","",F26)</f>
        <v>31</v>
      </c>
      <c r="AP11" s="123" t="str">
        <f>IF(AO11="","",IF(VLOOKUP(AO11,名表,6,FALSE)="","",VLOOKUP(AO11,名表,6,FALSE))&amp;" "&amp;IF(VLOOKUP(AO11,名表,7,FALSE)="","",VLOOKUP(AO11,名表,7,FALSE)))</f>
        <v>あべ あきこ</v>
      </c>
      <c r="AQ11" s="132" t="str">
        <f>IF(AO11="","",IF(VLOOKUP(AO11,名表,8,FALSE)="","",VLOOKUP(AO11,名表,8,FALSE)))</f>
        <v>女</v>
      </c>
      <c r="AR11" s="126">
        <f>IF(C26="","",C26)</f>
        <v>1</v>
      </c>
      <c r="AS11" s="123" t="str">
        <f>IF(AR11="","",IF(VLOOKUP(AR11,名表,6,FALSE)="","",VLOOKUP(AR11,名表,6,FALSE))&amp;" "&amp;IF(VLOOKUP(AR11,名表,7,FALSE)="","",VLOOKUP(AR11,名表,7,FALSE)))</f>
        <v>さとう たろう</v>
      </c>
      <c r="AT11" s="132" t="str">
        <f>IF(AR11="","",IF(VLOOKUP(AR11,名表,8,FALSE)="","",VLOOKUP(AR11,名表,8,FALSE)))</f>
        <v>男</v>
      </c>
    </row>
    <row r="12" spans="3:46" ht="39.950000000000003" customHeight="1">
      <c r="C12" s="142" t="str">
        <f>IF(C11="","",IF(VLOOKUP(C11,名表,9,FALSE)="","",VLOOKUP(C11,名表,9,FALSE)))</f>
        <v>班長</v>
      </c>
      <c r="D12" s="127" t="str">
        <f>IF(C11="","",IF(VLOOKUP(C11,名表,3,FALSE)="","",VLOOKUP(C11,名表,3,FALSE)))</f>
        <v>佐藤</v>
      </c>
      <c r="E12" s="144" t="str">
        <f>IF(C11="","",IF(VLOOKUP(C11,名表,11,FALSE)="","",VLOOKUP(C11,名表,11,FALSE)))</f>
        <v>★</v>
      </c>
      <c r="F12" s="142" t="str">
        <f>IF(F11="","",IF(VLOOKUP(F11,名表,9,FALSE)="","",VLOOKUP(F11,名表,9,FALSE)))</f>
        <v/>
      </c>
      <c r="G12" s="127" t="str">
        <f>IF(F11="","",IF(VLOOKUP(F11,名表,3,FALSE)="","",VLOOKUP(F11,名表,3,FALSE)))</f>
        <v>阿部</v>
      </c>
      <c r="H12" s="144" t="str">
        <f>IF(F11="","",IF(VLOOKUP(F11,名表,11,FALSE)="","",VLOOKUP(F11,名表,11,FALSE)))</f>
        <v/>
      </c>
      <c r="I12" s="142" t="str">
        <f>IF(I11="","",IF(VLOOKUP(I11,名表,9,FALSE)="","",VLOOKUP(I11,名表,9,FALSE)))</f>
        <v/>
      </c>
      <c r="J12" s="127" t="str">
        <f>IF(I11="","",IF(VLOOKUP(I11,名表,3,FALSE)="","",VLOOKUP(I11,名表,3,FALSE)))</f>
        <v>阿部</v>
      </c>
      <c r="K12" s="144" t="str">
        <f>IF(I11="","",IF(VLOOKUP(I11,名表,11,FALSE)="","",VLOOKUP(I11,名表,11,FALSE)))</f>
        <v/>
      </c>
      <c r="L12" s="142" t="str">
        <f>IF(L11="","",IF(VLOOKUP(L11,名表,9,FALSE)="","",VLOOKUP(L11,名表,9,FALSE)))</f>
        <v/>
      </c>
      <c r="M12" s="127" t="str">
        <f>IF(L11="","",IF(VLOOKUP(L11,名表,3,FALSE)="","",VLOOKUP(L11,名表,3,FALSE)))</f>
        <v>阿部</v>
      </c>
      <c r="N12" s="144" t="str">
        <f>IF(L11="","",IF(VLOOKUP(L11,名表,11,FALSE)="","",VLOOKUP(L11,名表,11,FALSE)))</f>
        <v/>
      </c>
      <c r="O12" s="142" t="str">
        <f>IF(O11="","",IF(VLOOKUP(O11,名表,9,FALSE)="","",VLOOKUP(O11,名表,9,FALSE)))</f>
        <v/>
      </c>
      <c r="P12" s="127" t="str">
        <f>IF(O11="","",IF(VLOOKUP(O11,名表,3,FALSE)="","",VLOOKUP(O11,名表,3,FALSE)))</f>
        <v>阿部</v>
      </c>
      <c r="Q12" s="144" t="str">
        <f>IF(O11="","",IF(VLOOKUP(O11,名表,11,FALSE)="","",VLOOKUP(O11,名表,11,FALSE)))</f>
        <v/>
      </c>
      <c r="R12" s="142" t="str">
        <f>IF(R11="","",IF(VLOOKUP(R11,名表,9,FALSE)="","",VLOOKUP(R11,名表,9,FALSE)))</f>
        <v/>
      </c>
      <c r="S12" s="127" t="str">
        <f>IF(R11="","",IF(VLOOKUP(R11,名表,3,FALSE)="","",VLOOKUP(R11,名表,3,FALSE)))</f>
        <v>阿部</v>
      </c>
      <c r="T12" s="144" t="str">
        <f>IF(R11="","",IF(VLOOKUP(R11,名表,11,FALSE)="","",VLOOKUP(R11,名表,11,FALSE)))</f>
        <v/>
      </c>
      <c r="U12" s="142" t="str">
        <f>IF(U11="","",IF(VLOOKUP(U11,名表,9,FALSE)="","",VLOOKUP(U11,名表,9,FALSE)))</f>
        <v/>
      </c>
      <c r="V12" s="127" t="str">
        <f>IF(U11="","",IF(VLOOKUP(U11,名表,3,FALSE)="","",VLOOKUP(U11,名表,3,FALSE)))</f>
        <v>阿部</v>
      </c>
      <c r="W12" s="144" t="str">
        <f>IF(U11="","",IF(VLOOKUP(U11,名表,11,FALSE)="","",VLOOKUP(U11,名表,11,FALSE)))</f>
        <v/>
      </c>
      <c r="Z12" s="142" t="str">
        <f>IF(Z11="","",IF(VLOOKUP(Z11,名表,9,FALSE)="","",VLOOKUP(Z11,名表,9,FALSE)))</f>
        <v/>
      </c>
      <c r="AA12" s="127" t="str">
        <f>IF(Z11="","",IF(VLOOKUP(Z11,名表,3,FALSE)="","",VLOOKUP(Z11,名表,3,FALSE)))</f>
        <v>阿部</v>
      </c>
      <c r="AB12" s="144" t="str">
        <f>IF(Z11="","",IF(VLOOKUP(Z11,名表,11,FALSE)="","",VLOOKUP(Z11,名表,11,FALSE)))</f>
        <v/>
      </c>
      <c r="AC12" s="142" t="str">
        <f>IF(AC11="","",IF(VLOOKUP(AC11,名表,9,FALSE)="","",VLOOKUP(AC11,名表,9,FALSE)))</f>
        <v/>
      </c>
      <c r="AD12" s="127" t="str">
        <f>IF(AC11="","",IF(VLOOKUP(AC11,名表,3,FALSE)="","",VLOOKUP(AC11,名表,3,FALSE)))</f>
        <v>阿部</v>
      </c>
      <c r="AE12" s="144" t="str">
        <f>IF(AC11="","",IF(VLOOKUP(AC11,名表,11,FALSE)="","",VLOOKUP(AC11,名表,11,FALSE)))</f>
        <v/>
      </c>
      <c r="AF12" s="142" t="str">
        <f>IF(AF11="","",IF(VLOOKUP(AF11,名表,9,FALSE)="","",VLOOKUP(AF11,名表,9,FALSE)))</f>
        <v/>
      </c>
      <c r="AG12" s="127" t="str">
        <f>IF(AF11="","",IF(VLOOKUP(AF11,名表,3,FALSE)="","",VLOOKUP(AF11,名表,3,FALSE)))</f>
        <v>阿部</v>
      </c>
      <c r="AH12" s="144" t="str">
        <f>IF(AF11="","",IF(VLOOKUP(AF11,名表,11,FALSE)="","",VLOOKUP(AF11,名表,11,FALSE)))</f>
        <v/>
      </c>
      <c r="AI12" s="142" t="str">
        <f>IF(AI11="","",IF(VLOOKUP(AI11,名表,9,FALSE)="","",VLOOKUP(AI11,名表,9,FALSE)))</f>
        <v/>
      </c>
      <c r="AJ12" s="127" t="str">
        <f>IF(AI11="","",IF(VLOOKUP(AI11,名表,3,FALSE)="","",VLOOKUP(AI11,名表,3,FALSE)))</f>
        <v>阿部</v>
      </c>
      <c r="AK12" s="144" t="str">
        <f>IF(AI11="","",IF(VLOOKUP(AI11,名表,11,FALSE)="","",VLOOKUP(AI11,名表,11,FALSE)))</f>
        <v/>
      </c>
      <c r="AL12" s="142" t="str">
        <f>IF(AL11="","",IF(VLOOKUP(AL11,名表,9,FALSE)="","",VLOOKUP(AL11,名表,9,FALSE)))</f>
        <v/>
      </c>
      <c r="AM12" s="127" t="str">
        <f>IF(AL11="","",IF(VLOOKUP(AL11,名表,3,FALSE)="","",VLOOKUP(AL11,名表,3,FALSE)))</f>
        <v>阿部</v>
      </c>
      <c r="AN12" s="144" t="str">
        <f>IF(AL11="","",IF(VLOOKUP(AL11,名表,11,FALSE)="","",VLOOKUP(AL11,名表,11,FALSE)))</f>
        <v/>
      </c>
      <c r="AO12" s="142" t="str">
        <f>IF(AO11="","",IF(VLOOKUP(AO11,名表,9,FALSE)="","",VLOOKUP(AO11,名表,9,FALSE)))</f>
        <v/>
      </c>
      <c r="AP12" s="127" t="str">
        <f>IF(AO11="","",IF(VLOOKUP(AO11,名表,3,FALSE)="","",VLOOKUP(AO11,名表,3,FALSE)))</f>
        <v>阿部</v>
      </c>
      <c r="AQ12" s="144" t="str">
        <f>IF(AO11="","",IF(VLOOKUP(AO11,名表,11,FALSE)="","",VLOOKUP(AO11,名表,11,FALSE)))</f>
        <v/>
      </c>
      <c r="AR12" s="142" t="str">
        <f>IF(AR11="","",IF(VLOOKUP(AR11,名表,9,FALSE)="","",VLOOKUP(AR11,名表,9,FALSE)))</f>
        <v>班長</v>
      </c>
      <c r="AS12" s="127" t="str">
        <f>IF(AR11="","",IF(VLOOKUP(AR11,名表,3,FALSE)="","",VLOOKUP(AR11,名表,3,FALSE)))</f>
        <v>佐藤</v>
      </c>
      <c r="AT12" s="144" t="str">
        <f>IF(AR11="","",IF(VLOOKUP(AR11,名表,11,FALSE)="","",VLOOKUP(AR11,名表,11,FALSE)))</f>
        <v>★</v>
      </c>
    </row>
    <row r="13" spans="3:46" ht="39.950000000000003" customHeight="1" thickBot="1">
      <c r="C13" s="143" t="str">
        <f>IF(C11="","",IF(VLOOKUP(C11,名表,10,FALSE)="","",VLOOKUP(C11,名表,10,FALSE)))</f>
        <v>当番</v>
      </c>
      <c r="D13" s="131" t="str">
        <f>IF(C11="","",IF(VLOOKUP(C11,名表,4,FALSE)="","",VLOOKUP(C11,名表,4,FALSE)))</f>
        <v>太郎</v>
      </c>
      <c r="E13" s="145" t="str">
        <f>IF(C11="","",IF(VLOOKUP(C11,名表,12,FALSE)="","",VLOOKUP(C11,名表,12,FALSE)))</f>
        <v>◎</v>
      </c>
      <c r="F13" s="143" t="str">
        <f>IF(F11="","",IF(VLOOKUP(F11,名表,10,FALSE)="","",VLOOKUP(F11,名表,10,FALSE)))</f>
        <v/>
      </c>
      <c r="G13" s="131" t="str">
        <f>IF(F11="","",IF(VLOOKUP(F11,名表,4,FALSE)="","",VLOOKUP(F11,名表,4,FALSE)))</f>
        <v>明子</v>
      </c>
      <c r="H13" s="145" t="str">
        <f>IF(F11="","",IF(VLOOKUP(F11,名表,12,FALSE)="","",VLOOKUP(F11,名表,12,FALSE)))</f>
        <v/>
      </c>
      <c r="I13" s="143" t="str">
        <f>IF(I11="","",IF(VLOOKUP(I11,名表,10,FALSE)="","",VLOOKUP(I11,名表,10,FALSE)))</f>
        <v/>
      </c>
      <c r="J13" s="131" t="str">
        <f>IF(I11="","",IF(VLOOKUP(I11,名表,4,FALSE)="","",VLOOKUP(I11,名表,4,FALSE)))</f>
        <v>明子</v>
      </c>
      <c r="K13" s="145" t="str">
        <f>IF(I11="","",IF(VLOOKUP(I11,名表,12,FALSE)="","",VLOOKUP(I11,名表,12,FALSE)))</f>
        <v/>
      </c>
      <c r="L13" s="143" t="str">
        <f>IF(L11="","",IF(VLOOKUP(L11,名表,10,FALSE)="","",VLOOKUP(L11,名表,10,FALSE)))</f>
        <v/>
      </c>
      <c r="M13" s="131" t="str">
        <f>IF(L11="","",IF(VLOOKUP(L11,名表,4,FALSE)="","",VLOOKUP(L11,名表,4,FALSE)))</f>
        <v>明子</v>
      </c>
      <c r="N13" s="145" t="str">
        <f>IF(L11="","",IF(VLOOKUP(L11,名表,12,FALSE)="","",VLOOKUP(L11,名表,12,FALSE)))</f>
        <v/>
      </c>
      <c r="O13" s="143" t="str">
        <f>IF(O11="","",IF(VLOOKUP(O11,名表,10,FALSE)="","",VLOOKUP(O11,名表,10,FALSE)))</f>
        <v/>
      </c>
      <c r="P13" s="131" t="str">
        <f>IF(O11="","",IF(VLOOKUP(O11,名表,4,FALSE)="","",VLOOKUP(O11,名表,4,FALSE)))</f>
        <v>明子</v>
      </c>
      <c r="Q13" s="145" t="str">
        <f>IF(O11="","",IF(VLOOKUP(O11,名表,12,FALSE)="","",VLOOKUP(O11,名表,12,FALSE)))</f>
        <v/>
      </c>
      <c r="R13" s="143" t="str">
        <f>IF(R11="","",IF(VLOOKUP(R11,名表,10,FALSE)="","",VLOOKUP(R11,名表,10,FALSE)))</f>
        <v/>
      </c>
      <c r="S13" s="131" t="str">
        <f>IF(R11="","",IF(VLOOKUP(R11,名表,4,FALSE)="","",VLOOKUP(R11,名表,4,FALSE)))</f>
        <v>明子</v>
      </c>
      <c r="T13" s="145" t="str">
        <f>IF(R11="","",IF(VLOOKUP(R11,名表,12,FALSE)="","",VLOOKUP(R11,名表,12,FALSE)))</f>
        <v/>
      </c>
      <c r="U13" s="143" t="str">
        <f>IF(U11="","",IF(VLOOKUP(U11,名表,10,FALSE)="","",VLOOKUP(U11,名表,10,FALSE)))</f>
        <v/>
      </c>
      <c r="V13" s="131" t="str">
        <f>IF(U11="","",IF(VLOOKUP(U11,名表,4,FALSE)="","",VLOOKUP(U11,名表,4,FALSE)))</f>
        <v>明子</v>
      </c>
      <c r="W13" s="145" t="str">
        <f>IF(U11="","",IF(VLOOKUP(U11,名表,12,FALSE)="","",VLOOKUP(U11,名表,12,FALSE)))</f>
        <v/>
      </c>
      <c r="Z13" s="143" t="str">
        <f>IF(Z11="","",IF(VLOOKUP(Z11,名表,10,FALSE)="","",VLOOKUP(Z11,名表,10,FALSE)))</f>
        <v/>
      </c>
      <c r="AA13" s="131" t="str">
        <f>IF(Z11="","",IF(VLOOKUP(Z11,名表,4,FALSE)="","",VLOOKUP(Z11,名表,4,FALSE)))</f>
        <v>明子</v>
      </c>
      <c r="AB13" s="145" t="str">
        <f>IF(Z11="","",IF(VLOOKUP(Z11,名表,12,FALSE)="","",VLOOKUP(Z11,名表,12,FALSE)))</f>
        <v/>
      </c>
      <c r="AC13" s="143" t="str">
        <f>IF(AC11="","",IF(VLOOKUP(AC11,名表,10,FALSE)="","",VLOOKUP(AC11,名表,10,FALSE)))</f>
        <v/>
      </c>
      <c r="AD13" s="131" t="str">
        <f>IF(AC11="","",IF(VLOOKUP(AC11,名表,4,FALSE)="","",VLOOKUP(AC11,名表,4,FALSE)))</f>
        <v>明子</v>
      </c>
      <c r="AE13" s="145" t="str">
        <f>IF(AC11="","",IF(VLOOKUP(AC11,名表,12,FALSE)="","",VLOOKUP(AC11,名表,12,FALSE)))</f>
        <v/>
      </c>
      <c r="AF13" s="143" t="str">
        <f>IF(AF11="","",IF(VLOOKUP(AF11,名表,10,FALSE)="","",VLOOKUP(AF11,名表,10,FALSE)))</f>
        <v/>
      </c>
      <c r="AG13" s="131" t="str">
        <f>IF(AF11="","",IF(VLOOKUP(AF11,名表,4,FALSE)="","",VLOOKUP(AF11,名表,4,FALSE)))</f>
        <v>明子</v>
      </c>
      <c r="AH13" s="145" t="str">
        <f>IF(AF11="","",IF(VLOOKUP(AF11,名表,12,FALSE)="","",VLOOKUP(AF11,名表,12,FALSE)))</f>
        <v/>
      </c>
      <c r="AI13" s="143" t="str">
        <f>IF(AI11="","",IF(VLOOKUP(AI11,名表,10,FALSE)="","",VLOOKUP(AI11,名表,10,FALSE)))</f>
        <v/>
      </c>
      <c r="AJ13" s="131" t="str">
        <f>IF(AI11="","",IF(VLOOKUP(AI11,名表,4,FALSE)="","",VLOOKUP(AI11,名表,4,FALSE)))</f>
        <v>明子</v>
      </c>
      <c r="AK13" s="145" t="str">
        <f>IF(AI11="","",IF(VLOOKUP(AI11,名表,12,FALSE)="","",VLOOKUP(AI11,名表,12,FALSE)))</f>
        <v/>
      </c>
      <c r="AL13" s="143" t="str">
        <f>IF(AL11="","",IF(VLOOKUP(AL11,名表,10,FALSE)="","",VLOOKUP(AL11,名表,10,FALSE)))</f>
        <v/>
      </c>
      <c r="AM13" s="131" t="str">
        <f>IF(AL11="","",IF(VLOOKUP(AL11,名表,4,FALSE)="","",VLOOKUP(AL11,名表,4,FALSE)))</f>
        <v>明子</v>
      </c>
      <c r="AN13" s="145" t="str">
        <f>IF(AL11="","",IF(VLOOKUP(AL11,名表,12,FALSE)="","",VLOOKUP(AL11,名表,12,FALSE)))</f>
        <v/>
      </c>
      <c r="AO13" s="143" t="str">
        <f>IF(AO11="","",IF(VLOOKUP(AO11,名表,10,FALSE)="","",VLOOKUP(AO11,名表,10,FALSE)))</f>
        <v/>
      </c>
      <c r="AP13" s="131" t="str">
        <f>IF(AO11="","",IF(VLOOKUP(AO11,名表,4,FALSE)="","",VLOOKUP(AO11,名表,4,FALSE)))</f>
        <v>明子</v>
      </c>
      <c r="AQ13" s="145" t="str">
        <f>IF(AO11="","",IF(VLOOKUP(AO11,名表,12,FALSE)="","",VLOOKUP(AO11,名表,12,FALSE)))</f>
        <v/>
      </c>
      <c r="AR13" s="143" t="str">
        <f>IF(AR11="","",IF(VLOOKUP(AR11,名表,10,FALSE)="","",VLOOKUP(AR11,名表,10,FALSE)))</f>
        <v>当番</v>
      </c>
      <c r="AS13" s="131" t="str">
        <f>IF(AR11="","",IF(VLOOKUP(AR11,名表,4,FALSE)="","",VLOOKUP(AR11,名表,4,FALSE)))</f>
        <v>太郎</v>
      </c>
      <c r="AT13" s="145" t="str">
        <f>IF(AR11="","",IF(VLOOKUP(AR11,名表,12,FALSE)="","",VLOOKUP(AR11,名表,12,FALSE)))</f>
        <v>◎</v>
      </c>
    </row>
    <row r="14" spans="3:46" ht="15" customHeight="1" thickTop="1">
      <c r="C14" s="126">
        <v>31</v>
      </c>
      <c r="D14" s="123" t="str">
        <f>IF(C14="","",IF(VLOOKUP(C14,名表,6,FALSE)="","",VLOOKUP(C14,名表,6,FALSE))&amp;" "&amp;IF(VLOOKUP(C14,名表,7,FALSE)="","",VLOOKUP(C14,名表,7,FALSE)))</f>
        <v>あべ あきこ</v>
      </c>
      <c r="E14" s="132" t="str">
        <f>IF(C14="","",IF(VLOOKUP(C14,名表,8,FALSE)="","",VLOOKUP(C14,名表,8,FALSE)))</f>
        <v>女</v>
      </c>
      <c r="F14" s="126">
        <v>3</v>
      </c>
      <c r="G14" s="123" t="str">
        <f>IF(F14="","",IF(VLOOKUP(F14,名表,6,FALSE)="","",VLOOKUP(F14,名表,6,FALSE))&amp;" "&amp;IF(VLOOKUP(F14,名表,7,FALSE)="","",VLOOKUP(F14,名表,7,FALSE)))</f>
        <v>やまだ さぶろう</v>
      </c>
      <c r="H14" s="132" t="str">
        <f>IF(F14="","",IF(VLOOKUP(F14,名表,8,FALSE)="","",VLOOKUP(F14,名表,8,FALSE)))</f>
        <v>男</v>
      </c>
      <c r="I14" s="126">
        <v>31</v>
      </c>
      <c r="J14" s="123" t="str">
        <f>IF(I14="","",IF(VLOOKUP(I14,名表,6,FALSE)="","",VLOOKUP(I14,名表,6,FALSE))&amp;" "&amp;IF(VLOOKUP(I14,名表,7,FALSE)="","",VLOOKUP(I14,名表,7,FALSE)))</f>
        <v>あべ あきこ</v>
      </c>
      <c r="K14" s="132" t="str">
        <f>IF(I14="","",IF(VLOOKUP(I14,名表,8,FALSE)="","",VLOOKUP(I14,名表,8,FALSE)))</f>
        <v>女</v>
      </c>
      <c r="L14" s="126">
        <v>31</v>
      </c>
      <c r="M14" s="123" t="str">
        <f>IF(L14="","",IF(VLOOKUP(L14,名表,6,FALSE)="","",VLOOKUP(L14,名表,6,FALSE))&amp;" "&amp;IF(VLOOKUP(L14,名表,7,FALSE)="","",VLOOKUP(L14,名表,7,FALSE)))</f>
        <v>あべ あきこ</v>
      </c>
      <c r="N14" s="132" t="str">
        <f>IF(L14="","",IF(VLOOKUP(L14,名表,8,FALSE)="","",VLOOKUP(L14,名表,8,FALSE)))</f>
        <v>女</v>
      </c>
      <c r="O14" s="126">
        <v>5</v>
      </c>
      <c r="P14" s="123" t="str">
        <f>IF(O14="","",IF(VLOOKUP(O14,名表,6,FALSE)="","",VLOOKUP(O14,名表,6,FALSE))&amp;" "&amp;IF(VLOOKUP(O14,名表,7,FALSE)="","",VLOOKUP(O14,名表,7,FALSE)))</f>
        <v>さの たけし</v>
      </c>
      <c r="Q14" s="132" t="str">
        <f>IF(O14="","",IF(VLOOKUP(O14,名表,8,FALSE)="","",VLOOKUP(O14,名表,8,FALSE)))</f>
        <v>男</v>
      </c>
      <c r="R14" s="126">
        <v>31</v>
      </c>
      <c r="S14" s="123" t="str">
        <f>IF(R14="","",IF(VLOOKUP(R14,名表,6,FALSE)="","",VLOOKUP(R14,名表,6,FALSE))&amp;" "&amp;IF(VLOOKUP(R14,名表,7,FALSE)="","",VLOOKUP(R14,名表,7,FALSE)))</f>
        <v>あべ あきこ</v>
      </c>
      <c r="T14" s="132" t="str">
        <f>IF(R14="","",IF(VLOOKUP(R14,名表,8,FALSE)="","",VLOOKUP(R14,名表,8,FALSE)))</f>
        <v>女</v>
      </c>
      <c r="U14" s="126">
        <v>31</v>
      </c>
      <c r="V14" s="123" t="str">
        <f>IF(U14="","",IF(VLOOKUP(U14,名表,6,FALSE)="","",VLOOKUP(U14,名表,6,FALSE))&amp;" "&amp;IF(VLOOKUP(U14,名表,7,FALSE)="","",VLOOKUP(U14,名表,7,FALSE)))</f>
        <v>あべ あきこ</v>
      </c>
      <c r="W14" s="132" t="str">
        <f>IF(U14="","",IF(VLOOKUP(U14,名表,8,FALSE)="","",VLOOKUP(U14,名表,8,FALSE)))</f>
        <v>女</v>
      </c>
      <c r="Z14" s="126">
        <f>IF(U23="","",U23)</f>
        <v>31</v>
      </c>
      <c r="AA14" s="123" t="str">
        <f>IF(Z14="","",IF(VLOOKUP(Z14,名表,6,FALSE)="","",VLOOKUP(Z14,名表,6,FALSE))&amp;" "&amp;IF(VLOOKUP(Z14,名表,7,FALSE)="","",VLOOKUP(Z14,名表,7,FALSE)))</f>
        <v>あべ あきこ</v>
      </c>
      <c r="AB14" s="132" t="str">
        <f>IF(Z14="","",IF(VLOOKUP(Z14,名表,8,FALSE)="","",VLOOKUP(Z14,名表,8,FALSE)))</f>
        <v>女</v>
      </c>
      <c r="AC14" s="126">
        <f>IF(R23="","",R23)</f>
        <v>2</v>
      </c>
      <c r="AD14" s="123" t="str">
        <f>IF(AC14="","",IF(VLOOKUP(AC14,名表,6,FALSE)="","",VLOOKUP(AC14,名表,6,FALSE))&amp;" "&amp;IF(VLOOKUP(AC14,名表,7,FALSE)="","",VLOOKUP(AC14,名表,7,FALSE)))</f>
        <v>いとう じろう</v>
      </c>
      <c r="AE14" s="132" t="str">
        <f>IF(AC14="","",IF(VLOOKUP(AC14,名表,8,FALSE)="","",VLOOKUP(AC14,名表,8,FALSE)))</f>
        <v>男</v>
      </c>
      <c r="AF14" s="126">
        <f>IF(O23="","",O23)</f>
        <v>31</v>
      </c>
      <c r="AG14" s="123" t="str">
        <f>IF(AF14="","",IF(VLOOKUP(AF14,名表,6,FALSE)="","",VLOOKUP(AF14,名表,6,FALSE))&amp;" "&amp;IF(VLOOKUP(AF14,名表,7,FALSE)="","",VLOOKUP(AF14,名表,7,FALSE)))</f>
        <v>あべ あきこ</v>
      </c>
      <c r="AH14" s="132" t="str">
        <f>IF(AF14="","",IF(VLOOKUP(AF14,名表,8,FALSE)="","",VLOOKUP(AF14,名表,8,FALSE)))</f>
        <v>女</v>
      </c>
      <c r="AI14" s="126">
        <f>IF(L23="","",L23)</f>
        <v>4</v>
      </c>
      <c r="AJ14" s="123" t="str">
        <f>IF(AI14="","",IF(VLOOKUP(AI14,名表,6,FALSE)="","",VLOOKUP(AI14,名表,6,FALSE))&amp;" "&amp;IF(VLOOKUP(AI14,名表,7,FALSE)="","",VLOOKUP(AI14,名表,7,FALSE)))</f>
        <v>きのした いちろう</v>
      </c>
      <c r="AK14" s="132" t="str">
        <f>IF(AI14="","",IF(VLOOKUP(AI14,名表,8,FALSE)="","",VLOOKUP(AI14,名表,8,FALSE)))</f>
        <v>男</v>
      </c>
      <c r="AL14" s="126">
        <f>IF(I23="","",I23)</f>
        <v>31</v>
      </c>
      <c r="AM14" s="123" t="str">
        <f>IF(AL14="","",IF(VLOOKUP(AL14,名表,6,FALSE)="","",VLOOKUP(AL14,名表,6,FALSE))&amp;" "&amp;IF(VLOOKUP(AL14,名表,7,FALSE)="","",VLOOKUP(AL14,名表,7,FALSE)))</f>
        <v>あべ あきこ</v>
      </c>
      <c r="AN14" s="132" t="str">
        <f>IF(AL14="","",IF(VLOOKUP(AL14,名表,8,FALSE)="","",VLOOKUP(AL14,名表,8,FALSE)))</f>
        <v>女</v>
      </c>
      <c r="AO14" s="126">
        <f>IF(F23="","",F23)</f>
        <v>32</v>
      </c>
      <c r="AP14" s="123" t="str">
        <f>IF(AO14="","",IF(VLOOKUP(AO14,名表,6,FALSE)="","",VLOOKUP(AO14,名表,6,FALSE))&amp;" "&amp;IF(VLOOKUP(AO14,名表,7,FALSE)="","",VLOOKUP(AO14,名表,7,FALSE)))</f>
        <v>いちかわ よしこ</v>
      </c>
      <c r="AQ14" s="132" t="str">
        <f>IF(AO14="","",IF(VLOOKUP(AO14,名表,8,FALSE)="","",VLOOKUP(AO14,名表,8,FALSE)))</f>
        <v>女</v>
      </c>
      <c r="AR14" s="126">
        <f>IF(C23="","",C23)</f>
        <v>2</v>
      </c>
      <c r="AS14" s="123" t="str">
        <f>IF(AR14="","",IF(VLOOKUP(AR14,名表,6,FALSE)="","",VLOOKUP(AR14,名表,6,FALSE))&amp;" "&amp;IF(VLOOKUP(AR14,名表,7,FALSE)="","",VLOOKUP(AR14,名表,7,FALSE)))</f>
        <v>いとう じろう</v>
      </c>
      <c r="AT14" s="132" t="str">
        <f>IF(AR14="","",IF(VLOOKUP(AR14,名表,8,FALSE)="","",VLOOKUP(AR14,名表,8,FALSE)))</f>
        <v>男</v>
      </c>
    </row>
    <row r="15" spans="3:46" ht="39.950000000000003" customHeight="1">
      <c r="C15" s="142" t="str">
        <f>IF(C14="","",IF(VLOOKUP(C14,名表,9,FALSE)="","",VLOOKUP(C14,名表,9,FALSE)))</f>
        <v/>
      </c>
      <c r="D15" s="127" t="str">
        <f>IF(C14="","",IF(VLOOKUP(C14,名表,3,FALSE)="","",VLOOKUP(C14,名表,3,FALSE)))</f>
        <v>阿部</v>
      </c>
      <c r="E15" s="144" t="str">
        <f>IF(C14="","",IF(VLOOKUP(C14,名表,11,FALSE)="","",VLOOKUP(C14,名表,11,FALSE)))</f>
        <v/>
      </c>
      <c r="F15" s="142" t="str">
        <f>IF(F14="","",IF(VLOOKUP(F14,名表,9,FALSE)="","",VLOOKUP(F14,名表,9,FALSE)))</f>
        <v/>
      </c>
      <c r="G15" s="127" t="str">
        <f>IF(F14="","",IF(VLOOKUP(F14,名表,3,FALSE)="","",VLOOKUP(F14,名表,3,FALSE)))</f>
        <v>山田</v>
      </c>
      <c r="H15" s="144" t="str">
        <f>IF(F14="","",IF(VLOOKUP(F14,名表,11,FALSE)="","",VLOOKUP(F14,名表,11,FALSE)))</f>
        <v/>
      </c>
      <c r="I15" s="142" t="str">
        <f>IF(I14="","",IF(VLOOKUP(I14,名表,9,FALSE)="","",VLOOKUP(I14,名表,9,FALSE)))</f>
        <v/>
      </c>
      <c r="J15" s="127" t="str">
        <f>IF(I14="","",IF(VLOOKUP(I14,名表,3,FALSE)="","",VLOOKUP(I14,名表,3,FALSE)))</f>
        <v>阿部</v>
      </c>
      <c r="K15" s="144" t="str">
        <f>IF(I14="","",IF(VLOOKUP(I14,名表,11,FALSE)="","",VLOOKUP(I14,名表,11,FALSE)))</f>
        <v/>
      </c>
      <c r="L15" s="142" t="str">
        <f>IF(L14="","",IF(VLOOKUP(L14,名表,9,FALSE)="","",VLOOKUP(L14,名表,9,FALSE)))</f>
        <v/>
      </c>
      <c r="M15" s="127" t="str">
        <f>IF(L14="","",IF(VLOOKUP(L14,名表,3,FALSE)="","",VLOOKUP(L14,名表,3,FALSE)))</f>
        <v>阿部</v>
      </c>
      <c r="N15" s="144" t="str">
        <f>IF(L14="","",IF(VLOOKUP(L14,名表,11,FALSE)="","",VLOOKUP(L14,名表,11,FALSE)))</f>
        <v/>
      </c>
      <c r="O15" s="142" t="str">
        <f>IF(O14="","",IF(VLOOKUP(O14,名表,9,FALSE)="","",VLOOKUP(O14,名表,9,FALSE)))</f>
        <v/>
      </c>
      <c r="P15" s="127" t="str">
        <f>IF(O14="","",IF(VLOOKUP(O14,名表,3,FALSE)="","",VLOOKUP(O14,名表,3,FALSE)))</f>
        <v>佐野</v>
      </c>
      <c r="Q15" s="144" t="str">
        <f>IF(O14="","",IF(VLOOKUP(O14,名表,11,FALSE)="","",VLOOKUP(O14,名表,11,FALSE)))</f>
        <v/>
      </c>
      <c r="R15" s="142" t="str">
        <f>IF(R14="","",IF(VLOOKUP(R14,名表,9,FALSE)="","",VLOOKUP(R14,名表,9,FALSE)))</f>
        <v/>
      </c>
      <c r="S15" s="127" t="str">
        <f>IF(R14="","",IF(VLOOKUP(R14,名表,3,FALSE)="","",VLOOKUP(R14,名表,3,FALSE)))</f>
        <v>阿部</v>
      </c>
      <c r="T15" s="144" t="str">
        <f>IF(R14="","",IF(VLOOKUP(R14,名表,11,FALSE)="","",VLOOKUP(R14,名表,11,FALSE)))</f>
        <v/>
      </c>
      <c r="U15" s="142" t="str">
        <f>IF(U14="","",IF(VLOOKUP(U14,名表,9,FALSE)="","",VLOOKUP(U14,名表,9,FALSE)))</f>
        <v/>
      </c>
      <c r="V15" s="127" t="str">
        <f>IF(U14="","",IF(VLOOKUP(U14,名表,3,FALSE)="","",VLOOKUP(U14,名表,3,FALSE)))</f>
        <v>阿部</v>
      </c>
      <c r="W15" s="144" t="str">
        <f>IF(U14="","",IF(VLOOKUP(U14,名表,11,FALSE)="","",VLOOKUP(U14,名表,11,FALSE)))</f>
        <v/>
      </c>
      <c r="Z15" s="142" t="str">
        <f>IF(Z14="","",IF(VLOOKUP(Z14,名表,9,FALSE)="","",VLOOKUP(Z14,名表,9,FALSE)))</f>
        <v/>
      </c>
      <c r="AA15" s="127" t="str">
        <f>IF(Z14="","",IF(VLOOKUP(Z14,名表,3,FALSE)="","",VLOOKUP(Z14,名表,3,FALSE)))</f>
        <v>阿部</v>
      </c>
      <c r="AB15" s="144" t="str">
        <f>IF(Z14="","",IF(VLOOKUP(Z14,名表,11,FALSE)="","",VLOOKUP(Z14,名表,11,FALSE)))</f>
        <v/>
      </c>
      <c r="AC15" s="142" t="str">
        <f>IF(AC14="","",IF(VLOOKUP(AC14,名表,9,FALSE)="","",VLOOKUP(AC14,名表,9,FALSE)))</f>
        <v/>
      </c>
      <c r="AD15" s="127" t="str">
        <f>IF(AC14="","",IF(VLOOKUP(AC14,名表,3,FALSE)="","",VLOOKUP(AC14,名表,3,FALSE)))</f>
        <v>伊藤</v>
      </c>
      <c r="AE15" s="144" t="str">
        <f>IF(AC14="","",IF(VLOOKUP(AC14,名表,11,FALSE)="","",VLOOKUP(AC14,名表,11,FALSE)))</f>
        <v/>
      </c>
      <c r="AF15" s="142" t="str">
        <f>IF(AF14="","",IF(VLOOKUP(AF14,名表,9,FALSE)="","",VLOOKUP(AF14,名表,9,FALSE)))</f>
        <v/>
      </c>
      <c r="AG15" s="127" t="str">
        <f>IF(AF14="","",IF(VLOOKUP(AF14,名表,3,FALSE)="","",VLOOKUP(AF14,名表,3,FALSE)))</f>
        <v>阿部</v>
      </c>
      <c r="AH15" s="144" t="str">
        <f>IF(AF14="","",IF(VLOOKUP(AF14,名表,11,FALSE)="","",VLOOKUP(AF14,名表,11,FALSE)))</f>
        <v/>
      </c>
      <c r="AI15" s="142" t="str">
        <f>IF(AI14="","",IF(VLOOKUP(AI14,名表,9,FALSE)="","",VLOOKUP(AI14,名表,9,FALSE)))</f>
        <v/>
      </c>
      <c r="AJ15" s="127" t="str">
        <f>IF(AI14="","",IF(VLOOKUP(AI14,名表,3,FALSE)="","",VLOOKUP(AI14,名表,3,FALSE)))</f>
        <v>木下</v>
      </c>
      <c r="AK15" s="144" t="str">
        <f>IF(AI14="","",IF(VLOOKUP(AI14,名表,11,FALSE)="","",VLOOKUP(AI14,名表,11,FALSE)))</f>
        <v/>
      </c>
      <c r="AL15" s="142" t="str">
        <f>IF(AL14="","",IF(VLOOKUP(AL14,名表,9,FALSE)="","",VLOOKUP(AL14,名表,9,FALSE)))</f>
        <v/>
      </c>
      <c r="AM15" s="127" t="str">
        <f>IF(AL14="","",IF(VLOOKUP(AL14,名表,3,FALSE)="","",VLOOKUP(AL14,名表,3,FALSE)))</f>
        <v>阿部</v>
      </c>
      <c r="AN15" s="144" t="str">
        <f>IF(AL14="","",IF(VLOOKUP(AL14,名表,11,FALSE)="","",VLOOKUP(AL14,名表,11,FALSE)))</f>
        <v/>
      </c>
      <c r="AO15" s="142" t="str">
        <f>IF(AO14="","",IF(VLOOKUP(AO14,名表,9,FALSE)="","",VLOOKUP(AO14,名表,9,FALSE)))</f>
        <v/>
      </c>
      <c r="AP15" s="127" t="str">
        <f>IF(AO14="","",IF(VLOOKUP(AO14,名表,3,FALSE)="","",VLOOKUP(AO14,名表,3,FALSE)))</f>
        <v>市川</v>
      </c>
      <c r="AQ15" s="144" t="str">
        <f>IF(AO14="","",IF(VLOOKUP(AO14,名表,11,FALSE)="","",VLOOKUP(AO14,名表,11,FALSE)))</f>
        <v/>
      </c>
      <c r="AR15" s="142" t="str">
        <f>IF(AR14="","",IF(VLOOKUP(AR14,名表,9,FALSE)="","",VLOOKUP(AR14,名表,9,FALSE)))</f>
        <v/>
      </c>
      <c r="AS15" s="127" t="str">
        <f>IF(AR14="","",IF(VLOOKUP(AR14,名表,3,FALSE)="","",VLOOKUP(AR14,名表,3,FALSE)))</f>
        <v>伊藤</v>
      </c>
      <c r="AT15" s="144" t="str">
        <f>IF(AR14="","",IF(VLOOKUP(AR14,名表,11,FALSE)="","",VLOOKUP(AR14,名表,11,FALSE)))</f>
        <v/>
      </c>
    </row>
    <row r="16" spans="3:46" ht="39.950000000000003" customHeight="1" thickBot="1">
      <c r="C16" s="143" t="str">
        <f>IF(C14="","",IF(VLOOKUP(C14,名表,10,FALSE)="","",VLOOKUP(C14,名表,10,FALSE)))</f>
        <v/>
      </c>
      <c r="D16" s="131" t="str">
        <f>IF(C14="","",IF(VLOOKUP(C14,名表,4,FALSE)="","",VLOOKUP(C14,名表,4,FALSE)))</f>
        <v>明子</v>
      </c>
      <c r="E16" s="145" t="str">
        <f>IF(C14="","",IF(VLOOKUP(C14,名表,12,FALSE)="","",VLOOKUP(C14,名表,12,FALSE)))</f>
        <v/>
      </c>
      <c r="F16" s="143" t="str">
        <f>IF(F14="","",IF(VLOOKUP(F14,名表,10,FALSE)="","",VLOOKUP(F14,名表,10,FALSE)))</f>
        <v/>
      </c>
      <c r="G16" s="131" t="str">
        <f>IF(F14="","",IF(VLOOKUP(F14,名表,4,FALSE)="","",VLOOKUP(F14,名表,4,FALSE)))</f>
        <v>三郎</v>
      </c>
      <c r="H16" s="145" t="str">
        <f>IF(F14="","",IF(VLOOKUP(F14,名表,12,FALSE)="","",VLOOKUP(F14,名表,12,FALSE)))</f>
        <v/>
      </c>
      <c r="I16" s="143" t="str">
        <f>IF(I14="","",IF(VLOOKUP(I14,名表,10,FALSE)="","",VLOOKUP(I14,名表,10,FALSE)))</f>
        <v/>
      </c>
      <c r="J16" s="131" t="str">
        <f>IF(I14="","",IF(VLOOKUP(I14,名表,4,FALSE)="","",VLOOKUP(I14,名表,4,FALSE)))</f>
        <v>明子</v>
      </c>
      <c r="K16" s="145" t="str">
        <f>IF(I14="","",IF(VLOOKUP(I14,名表,12,FALSE)="","",VLOOKUP(I14,名表,12,FALSE)))</f>
        <v/>
      </c>
      <c r="L16" s="143" t="str">
        <f>IF(L14="","",IF(VLOOKUP(L14,名表,10,FALSE)="","",VLOOKUP(L14,名表,10,FALSE)))</f>
        <v/>
      </c>
      <c r="M16" s="131" t="str">
        <f>IF(L14="","",IF(VLOOKUP(L14,名表,4,FALSE)="","",VLOOKUP(L14,名表,4,FALSE)))</f>
        <v>明子</v>
      </c>
      <c r="N16" s="145" t="str">
        <f>IF(L14="","",IF(VLOOKUP(L14,名表,12,FALSE)="","",VLOOKUP(L14,名表,12,FALSE)))</f>
        <v/>
      </c>
      <c r="O16" s="143" t="str">
        <f>IF(O14="","",IF(VLOOKUP(O14,名表,10,FALSE)="","",VLOOKUP(O14,名表,10,FALSE)))</f>
        <v/>
      </c>
      <c r="P16" s="131" t="str">
        <f>IF(O14="","",IF(VLOOKUP(O14,名表,4,FALSE)="","",VLOOKUP(O14,名表,4,FALSE)))</f>
        <v>武</v>
      </c>
      <c r="Q16" s="145" t="str">
        <f>IF(O14="","",IF(VLOOKUP(O14,名表,12,FALSE)="","",VLOOKUP(O14,名表,12,FALSE)))</f>
        <v/>
      </c>
      <c r="R16" s="143" t="str">
        <f>IF(R14="","",IF(VLOOKUP(R14,名表,10,FALSE)="","",VLOOKUP(R14,名表,10,FALSE)))</f>
        <v/>
      </c>
      <c r="S16" s="131" t="str">
        <f>IF(R14="","",IF(VLOOKUP(R14,名表,4,FALSE)="","",VLOOKUP(R14,名表,4,FALSE)))</f>
        <v>明子</v>
      </c>
      <c r="T16" s="145" t="str">
        <f>IF(R14="","",IF(VLOOKUP(R14,名表,12,FALSE)="","",VLOOKUP(R14,名表,12,FALSE)))</f>
        <v/>
      </c>
      <c r="U16" s="143" t="str">
        <f>IF(U14="","",IF(VLOOKUP(U14,名表,10,FALSE)="","",VLOOKUP(U14,名表,10,FALSE)))</f>
        <v/>
      </c>
      <c r="V16" s="131" t="str">
        <f>IF(U14="","",IF(VLOOKUP(U14,名表,4,FALSE)="","",VLOOKUP(U14,名表,4,FALSE)))</f>
        <v>明子</v>
      </c>
      <c r="W16" s="145" t="str">
        <f>IF(U14="","",IF(VLOOKUP(U14,名表,12,FALSE)="","",VLOOKUP(U14,名表,12,FALSE)))</f>
        <v/>
      </c>
      <c r="Z16" s="143" t="str">
        <f>IF(Z14="","",IF(VLOOKUP(Z14,名表,10,FALSE)="","",VLOOKUP(Z14,名表,10,FALSE)))</f>
        <v/>
      </c>
      <c r="AA16" s="131" t="str">
        <f>IF(Z14="","",IF(VLOOKUP(Z14,名表,4,FALSE)="","",VLOOKUP(Z14,名表,4,FALSE)))</f>
        <v>明子</v>
      </c>
      <c r="AB16" s="145" t="str">
        <f>IF(Z14="","",IF(VLOOKUP(Z14,名表,12,FALSE)="","",VLOOKUP(Z14,名表,12,FALSE)))</f>
        <v/>
      </c>
      <c r="AC16" s="143" t="str">
        <f>IF(AC14="","",IF(VLOOKUP(AC14,名表,10,FALSE)="","",VLOOKUP(AC14,名表,10,FALSE)))</f>
        <v/>
      </c>
      <c r="AD16" s="131" t="str">
        <f>IF(AC14="","",IF(VLOOKUP(AC14,名表,4,FALSE)="","",VLOOKUP(AC14,名表,4,FALSE)))</f>
        <v>次郎</v>
      </c>
      <c r="AE16" s="145" t="str">
        <f>IF(AC14="","",IF(VLOOKUP(AC14,名表,12,FALSE)="","",VLOOKUP(AC14,名表,12,FALSE)))</f>
        <v/>
      </c>
      <c r="AF16" s="143" t="str">
        <f>IF(AF14="","",IF(VLOOKUP(AF14,名表,10,FALSE)="","",VLOOKUP(AF14,名表,10,FALSE)))</f>
        <v/>
      </c>
      <c r="AG16" s="131" t="str">
        <f>IF(AF14="","",IF(VLOOKUP(AF14,名表,4,FALSE)="","",VLOOKUP(AF14,名表,4,FALSE)))</f>
        <v>明子</v>
      </c>
      <c r="AH16" s="145" t="str">
        <f>IF(AF14="","",IF(VLOOKUP(AF14,名表,12,FALSE)="","",VLOOKUP(AF14,名表,12,FALSE)))</f>
        <v/>
      </c>
      <c r="AI16" s="143" t="str">
        <f>IF(AI14="","",IF(VLOOKUP(AI14,名表,10,FALSE)="","",VLOOKUP(AI14,名表,10,FALSE)))</f>
        <v/>
      </c>
      <c r="AJ16" s="131" t="str">
        <f>IF(AI14="","",IF(VLOOKUP(AI14,名表,4,FALSE)="","",VLOOKUP(AI14,名表,4,FALSE)))</f>
        <v>一郎</v>
      </c>
      <c r="AK16" s="145" t="str">
        <f>IF(AI14="","",IF(VLOOKUP(AI14,名表,12,FALSE)="","",VLOOKUP(AI14,名表,12,FALSE)))</f>
        <v/>
      </c>
      <c r="AL16" s="143" t="str">
        <f>IF(AL14="","",IF(VLOOKUP(AL14,名表,10,FALSE)="","",VLOOKUP(AL14,名表,10,FALSE)))</f>
        <v/>
      </c>
      <c r="AM16" s="131" t="str">
        <f>IF(AL14="","",IF(VLOOKUP(AL14,名表,4,FALSE)="","",VLOOKUP(AL14,名表,4,FALSE)))</f>
        <v>明子</v>
      </c>
      <c r="AN16" s="145" t="str">
        <f>IF(AL14="","",IF(VLOOKUP(AL14,名表,12,FALSE)="","",VLOOKUP(AL14,名表,12,FALSE)))</f>
        <v/>
      </c>
      <c r="AO16" s="143" t="str">
        <f>IF(AO14="","",IF(VLOOKUP(AO14,名表,10,FALSE)="","",VLOOKUP(AO14,名表,10,FALSE)))</f>
        <v/>
      </c>
      <c r="AP16" s="131" t="str">
        <f>IF(AO14="","",IF(VLOOKUP(AO14,名表,4,FALSE)="","",VLOOKUP(AO14,名表,4,FALSE)))</f>
        <v>美子</v>
      </c>
      <c r="AQ16" s="145" t="str">
        <f>IF(AO14="","",IF(VLOOKUP(AO14,名表,12,FALSE)="","",VLOOKUP(AO14,名表,12,FALSE)))</f>
        <v/>
      </c>
      <c r="AR16" s="143" t="str">
        <f>IF(AR14="","",IF(VLOOKUP(AR14,名表,10,FALSE)="","",VLOOKUP(AR14,名表,10,FALSE)))</f>
        <v/>
      </c>
      <c r="AS16" s="131" t="str">
        <f>IF(AR14="","",IF(VLOOKUP(AR14,名表,4,FALSE)="","",VLOOKUP(AR14,名表,4,FALSE)))</f>
        <v>次郎</v>
      </c>
      <c r="AT16" s="145" t="str">
        <f>IF(AR14="","",IF(VLOOKUP(AR14,名表,12,FALSE)="","",VLOOKUP(AR14,名表,12,FALSE)))</f>
        <v/>
      </c>
    </row>
    <row r="17" spans="3:46" ht="15" customHeight="1" thickTop="1">
      <c r="C17" s="126">
        <v>31</v>
      </c>
      <c r="D17" s="123" t="str">
        <f>IF(C17="","",IF(VLOOKUP(C17,名表,6,FALSE)="","",VLOOKUP(C17,名表,6,FALSE))&amp;" "&amp;IF(VLOOKUP(C17,名表,7,FALSE)="","",VLOOKUP(C17,名表,7,FALSE)))</f>
        <v>あべ あきこ</v>
      </c>
      <c r="E17" s="132" t="str">
        <f>IF(C17="","",IF(VLOOKUP(C17,名表,8,FALSE)="","",VLOOKUP(C17,名表,8,FALSE)))</f>
        <v>女</v>
      </c>
      <c r="F17" s="126">
        <v>31</v>
      </c>
      <c r="G17" s="123" t="str">
        <f>IF(F17="","",IF(VLOOKUP(F17,名表,6,FALSE)="","",VLOOKUP(F17,名表,6,FALSE))&amp;" "&amp;IF(VLOOKUP(F17,名表,7,FALSE)="","",VLOOKUP(F17,名表,7,FALSE)))</f>
        <v>あべ あきこ</v>
      </c>
      <c r="H17" s="132" t="str">
        <f>IF(F17="","",IF(VLOOKUP(F17,名表,8,FALSE)="","",VLOOKUP(F17,名表,8,FALSE)))</f>
        <v>女</v>
      </c>
      <c r="I17" s="126">
        <v>31</v>
      </c>
      <c r="J17" s="123" t="str">
        <f>IF(I17="","",IF(VLOOKUP(I17,名表,6,FALSE)="","",VLOOKUP(I17,名表,6,FALSE))&amp;" "&amp;IF(VLOOKUP(I17,名表,7,FALSE)="","",VLOOKUP(I17,名表,7,FALSE)))</f>
        <v>あべ あきこ</v>
      </c>
      <c r="K17" s="132" t="str">
        <f>IF(I17="","",IF(VLOOKUP(I17,名表,8,FALSE)="","",VLOOKUP(I17,名表,8,FALSE)))</f>
        <v>女</v>
      </c>
      <c r="L17" s="126">
        <v>31</v>
      </c>
      <c r="M17" s="123" t="str">
        <f>IF(L17="","",IF(VLOOKUP(L17,名表,6,FALSE)="","",VLOOKUP(L17,名表,6,FALSE))&amp;" "&amp;IF(VLOOKUP(L17,名表,7,FALSE)="","",VLOOKUP(L17,名表,7,FALSE)))</f>
        <v>あべ あきこ</v>
      </c>
      <c r="N17" s="132" t="str">
        <f>IF(L17="","",IF(VLOOKUP(L17,名表,8,FALSE)="","",VLOOKUP(L17,名表,8,FALSE)))</f>
        <v>女</v>
      </c>
      <c r="O17" s="126">
        <v>31</v>
      </c>
      <c r="P17" s="123" t="str">
        <f>IF(O17="","",IF(VLOOKUP(O17,名表,6,FALSE)="","",VLOOKUP(O17,名表,6,FALSE))&amp;" "&amp;IF(VLOOKUP(O17,名表,7,FALSE)="","",VLOOKUP(O17,名表,7,FALSE)))</f>
        <v>あべ あきこ</v>
      </c>
      <c r="Q17" s="132" t="str">
        <f>IF(O17="","",IF(VLOOKUP(O17,名表,8,FALSE)="","",VLOOKUP(O17,名表,8,FALSE)))</f>
        <v>女</v>
      </c>
      <c r="R17" s="126">
        <v>1</v>
      </c>
      <c r="S17" s="123" t="str">
        <f>IF(R17="","",IF(VLOOKUP(R17,名表,6,FALSE)="","",VLOOKUP(R17,名表,6,FALSE))&amp;" "&amp;IF(VLOOKUP(R17,名表,7,FALSE)="","",VLOOKUP(R17,名表,7,FALSE)))</f>
        <v>さとう たろう</v>
      </c>
      <c r="T17" s="132" t="str">
        <f>IF(R17="","",IF(VLOOKUP(R17,名表,8,FALSE)="","",VLOOKUP(R17,名表,8,FALSE)))</f>
        <v>男</v>
      </c>
      <c r="U17" s="126">
        <v>31</v>
      </c>
      <c r="V17" s="123" t="str">
        <f>IF(U17="","",IF(VLOOKUP(U17,名表,6,FALSE)="","",VLOOKUP(U17,名表,6,FALSE))&amp;" "&amp;IF(VLOOKUP(U17,名表,7,FALSE)="","",VLOOKUP(U17,名表,7,FALSE)))</f>
        <v>あべ あきこ</v>
      </c>
      <c r="W17" s="132" t="str">
        <f>IF(U17="","",IF(VLOOKUP(U17,名表,8,FALSE)="","",VLOOKUP(U17,名表,8,FALSE)))</f>
        <v>女</v>
      </c>
      <c r="Z17" s="126">
        <f>IF(U20="","",U20)</f>
        <v>31</v>
      </c>
      <c r="AA17" s="123" t="str">
        <f>IF(Z17="","",IF(VLOOKUP(Z17,名表,6,FALSE)="","",VLOOKUP(Z17,名表,6,FALSE))&amp;" "&amp;IF(VLOOKUP(Z17,名表,7,FALSE)="","",VLOOKUP(Z17,名表,7,FALSE)))</f>
        <v>あべ あきこ</v>
      </c>
      <c r="AB17" s="132" t="str">
        <f>IF(Z17="","",IF(VLOOKUP(Z17,名表,8,FALSE)="","",VLOOKUP(Z17,名表,8,FALSE)))</f>
        <v>女</v>
      </c>
      <c r="AC17" s="126">
        <f>IF(R20="","",R20)</f>
        <v>31</v>
      </c>
      <c r="AD17" s="123" t="str">
        <f>IF(AC17="","",IF(VLOOKUP(AC17,名表,6,FALSE)="","",VLOOKUP(AC17,名表,6,FALSE))&amp;" "&amp;IF(VLOOKUP(AC17,名表,7,FALSE)="","",VLOOKUP(AC17,名表,7,FALSE)))</f>
        <v>あべ あきこ</v>
      </c>
      <c r="AE17" s="132" t="str">
        <f>IF(AC17="","",IF(VLOOKUP(AC17,名表,8,FALSE)="","",VLOOKUP(AC17,名表,8,FALSE)))</f>
        <v>女</v>
      </c>
      <c r="AF17" s="126">
        <f>IF(O20="","",O20)</f>
        <v>31</v>
      </c>
      <c r="AG17" s="123" t="str">
        <f>IF(AF17="","",IF(VLOOKUP(AF17,名表,6,FALSE)="","",VLOOKUP(AF17,名表,6,FALSE))&amp;" "&amp;IF(VLOOKUP(AF17,名表,7,FALSE)="","",VLOOKUP(AF17,名表,7,FALSE)))</f>
        <v>あべ あきこ</v>
      </c>
      <c r="AH17" s="132" t="str">
        <f>IF(AF17="","",IF(VLOOKUP(AF17,名表,8,FALSE)="","",VLOOKUP(AF17,名表,8,FALSE)))</f>
        <v>女</v>
      </c>
      <c r="AI17" s="126">
        <f>IF(L20="","",L20)</f>
        <v>33</v>
      </c>
      <c r="AJ17" s="123" t="str">
        <f>IF(AI17="","",IF(VLOOKUP(AI17,名表,6,FALSE)="","",VLOOKUP(AI17,名表,6,FALSE))&amp;" "&amp;IF(VLOOKUP(AI17,名表,7,FALSE)="","",VLOOKUP(AI17,名表,7,FALSE)))</f>
        <v>たかはし さくら</v>
      </c>
      <c r="AK17" s="132" t="str">
        <f>IF(AI17="","",IF(VLOOKUP(AI17,名表,8,FALSE)="","",VLOOKUP(AI17,名表,8,FALSE)))</f>
        <v>女</v>
      </c>
      <c r="AL17" s="126">
        <f>IF(I20="","",I20)</f>
        <v>31</v>
      </c>
      <c r="AM17" s="123" t="str">
        <f>IF(AL17="","",IF(VLOOKUP(AL17,名表,6,FALSE)="","",VLOOKUP(AL17,名表,6,FALSE))&amp;" "&amp;IF(VLOOKUP(AL17,名表,7,FALSE)="","",VLOOKUP(AL17,名表,7,FALSE)))</f>
        <v>あべ あきこ</v>
      </c>
      <c r="AN17" s="132" t="str">
        <f>IF(AL17="","",IF(VLOOKUP(AL17,名表,8,FALSE)="","",VLOOKUP(AL17,名表,8,FALSE)))</f>
        <v>女</v>
      </c>
      <c r="AO17" s="126">
        <f>IF(F20="","",F20)</f>
        <v>31</v>
      </c>
      <c r="AP17" s="123" t="str">
        <f>IF(AO17="","",IF(VLOOKUP(AO17,名表,6,FALSE)="","",VLOOKUP(AO17,名表,6,FALSE))&amp;" "&amp;IF(VLOOKUP(AO17,名表,7,FALSE)="","",VLOOKUP(AO17,名表,7,FALSE)))</f>
        <v>あべ あきこ</v>
      </c>
      <c r="AQ17" s="132" t="str">
        <f>IF(AO17="","",IF(VLOOKUP(AO17,名表,8,FALSE)="","",VLOOKUP(AO17,名表,8,FALSE)))</f>
        <v>女</v>
      </c>
      <c r="AR17" s="126">
        <f>IF(C20="","",C20)</f>
        <v>31</v>
      </c>
      <c r="AS17" s="123" t="str">
        <f>IF(AR17="","",IF(VLOOKUP(AR17,名表,6,FALSE)="","",VLOOKUP(AR17,名表,6,FALSE))&amp;" "&amp;IF(VLOOKUP(AR17,名表,7,FALSE)="","",VLOOKUP(AR17,名表,7,FALSE)))</f>
        <v>あべ あきこ</v>
      </c>
      <c r="AT17" s="132" t="str">
        <f>IF(AR17="","",IF(VLOOKUP(AR17,名表,8,FALSE)="","",VLOOKUP(AR17,名表,8,FALSE)))</f>
        <v>女</v>
      </c>
    </row>
    <row r="18" spans="3:46" ht="39.950000000000003" customHeight="1">
      <c r="C18" s="142" t="str">
        <f>IF(C17="","",IF(VLOOKUP(C17,名表,9,FALSE)="","",VLOOKUP(C17,名表,9,FALSE)))</f>
        <v/>
      </c>
      <c r="D18" s="127" t="str">
        <f>IF(C17="","",IF(VLOOKUP(C17,名表,3,FALSE)="","",VLOOKUP(C17,名表,3,FALSE)))</f>
        <v>阿部</v>
      </c>
      <c r="E18" s="144" t="str">
        <f>IF(C17="","",IF(VLOOKUP(C17,名表,11,FALSE)="","",VLOOKUP(C17,名表,11,FALSE)))</f>
        <v/>
      </c>
      <c r="F18" s="142" t="str">
        <f>IF(F17="","",IF(VLOOKUP(F17,名表,9,FALSE)="","",VLOOKUP(F17,名表,9,FALSE)))</f>
        <v/>
      </c>
      <c r="G18" s="127" t="str">
        <f>IF(F17="","",IF(VLOOKUP(F17,名表,3,FALSE)="","",VLOOKUP(F17,名表,3,FALSE)))</f>
        <v>阿部</v>
      </c>
      <c r="H18" s="144" t="str">
        <f>IF(F17="","",IF(VLOOKUP(F17,名表,11,FALSE)="","",VLOOKUP(F17,名表,11,FALSE)))</f>
        <v/>
      </c>
      <c r="I18" s="142" t="str">
        <f>IF(I17="","",IF(VLOOKUP(I17,名表,9,FALSE)="","",VLOOKUP(I17,名表,9,FALSE)))</f>
        <v/>
      </c>
      <c r="J18" s="127" t="str">
        <f>IF(I17="","",IF(VLOOKUP(I17,名表,3,FALSE)="","",VLOOKUP(I17,名表,3,FALSE)))</f>
        <v>阿部</v>
      </c>
      <c r="K18" s="144" t="str">
        <f>IF(I17="","",IF(VLOOKUP(I17,名表,11,FALSE)="","",VLOOKUP(I17,名表,11,FALSE)))</f>
        <v/>
      </c>
      <c r="L18" s="142" t="str">
        <f>IF(L17="","",IF(VLOOKUP(L17,名表,9,FALSE)="","",VLOOKUP(L17,名表,9,FALSE)))</f>
        <v/>
      </c>
      <c r="M18" s="127" t="str">
        <f>IF(L17="","",IF(VLOOKUP(L17,名表,3,FALSE)="","",VLOOKUP(L17,名表,3,FALSE)))</f>
        <v>阿部</v>
      </c>
      <c r="N18" s="144" t="str">
        <f>IF(L17="","",IF(VLOOKUP(L17,名表,11,FALSE)="","",VLOOKUP(L17,名表,11,FALSE)))</f>
        <v/>
      </c>
      <c r="O18" s="142" t="str">
        <f>IF(O17="","",IF(VLOOKUP(O17,名表,9,FALSE)="","",VLOOKUP(O17,名表,9,FALSE)))</f>
        <v/>
      </c>
      <c r="P18" s="127" t="str">
        <f>IF(O17="","",IF(VLOOKUP(O17,名表,3,FALSE)="","",VLOOKUP(O17,名表,3,FALSE)))</f>
        <v>阿部</v>
      </c>
      <c r="Q18" s="144" t="str">
        <f>IF(O17="","",IF(VLOOKUP(O17,名表,11,FALSE)="","",VLOOKUP(O17,名表,11,FALSE)))</f>
        <v/>
      </c>
      <c r="R18" s="142" t="str">
        <f>IF(R17="","",IF(VLOOKUP(R17,名表,9,FALSE)="","",VLOOKUP(R17,名表,9,FALSE)))</f>
        <v>班長</v>
      </c>
      <c r="S18" s="127" t="str">
        <f>IF(R17="","",IF(VLOOKUP(R17,名表,3,FALSE)="","",VLOOKUP(R17,名表,3,FALSE)))</f>
        <v>佐藤</v>
      </c>
      <c r="T18" s="144" t="str">
        <f>IF(R17="","",IF(VLOOKUP(R17,名表,11,FALSE)="","",VLOOKUP(R17,名表,11,FALSE)))</f>
        <v>★</v>
      </c>
      <c r="U18" s="142" t="str">
        <f>IF(U17="","",IF(VLOOKUP(U17,名表,9,FALSE)="","",VLOOKUP(U17,名表,9,FALSE)))</f>
        <v/>
      </c>
      <c r="V18" s="127" t="str">
        <f>IF(U17="","",IF(VLOOKUP(U17,名表,3,FALSE)="","",VLOOKUP(U17,名表,3,FALSE)))</f>
        <v>阿部</v>
      </c>
      <c r="W18" s="144" t="str">
        <f>IF(U17="","",IF(VLOOKUP(U17,名表,11,FALSE)="","",VLOOKUP(U17,名表,11,FALSE)))</f>
        <v/>
      </c>
      <c r="Z18" s="142" t="str">
        <f>IF(Z17="","",IF(VLOOKUP(Z17,名表,9,FALSE)="","",VLOOKUP(Z17,名表,9,FALSE)))</f>
        <v/>
      </c>
      <c r="AA18" s="127" t="str">
        <f>IF(Z17="","",IF(VLOOKUP(Z17,名表,3,FALSE)="","",VLOOKUP(Z17,名表,3,FALSE)))</f>
        <v>阿部</v>
      </c>
      <c r="AB18" s="144" t="str">
        <f>IF(Z17="","",IF(VLOOKUP(Z17,名表,11,FALSE)="","",VLOOKUP(Z17,名表,11,FALSE)))</f>
        <v/>
      </c>
      <c r="AC18" s="142" t="str">
        <f>IF(AC17="","",IF(VLOOKUP(AC17,名表,9,FALSE)="","",VLOOKUP(AC17,名表,9,FALSE)))</f>
        <v/>
      </c>
      <c r="AD18" s="127" t="str">
        <f>IF(AC17="","",IF(VLOOKUP(AC17,名表,3,FALSE)="","",VLOOKUP(AC17,名表,3,FALSE)))</f>
        <v>阿部</v>
      </c>
      <c r="AE18" s="144" t="str">
        <f>IF(AC17="","",IF(VLOOKUP(AC17,名表,11,FALSE)="","",VLOOKUP(AC17,名表,11,FALSE)))</f>
        <v/>
      </c>
      <c r="AF18" s="142" t="str">
        <f>IF(AF17="","",IF(VLOOKUP(AF17,名表,9,FALSE)="","",VLOOKUP(AF17,名表,9,FALSE)))</f>
        <v/>
      </c>
      <c r="AG18" s="127" t="str">
        <f>IF(AF17="","",IF(VLOOKUP(AF17,名表,3,FALSE)="","",VLOOKUP(AF17,名表,3,FALSE)))</f>
        <v>阿部</v>
      </c>
      <c r="AH18" s="144" t="str">
        <f>IF(AF17="","",IF(VLOOKUP(AF17,名表,11,FALSE)="","",VLOOKUP(AF17,名表,11,FALSE)))</f>
        <v/>
      </c>
      <c r="AI18" s="142" t="str">
        <f>IF(AI17="","",IF(VLOOKUP(AI17,名表,9,FALSE)="","",VLOOKUP(AI17,名表,9,FALSE)))</f>
        <v/>
      </c>
      <c r="AJ18" s="127" t="str">
        <f>IF(AI17="","",IF(VLOOKUP(AI17,名表,3,FALSE)="","",VLOOKUP(AI17,名表,3,FALSE)))</f>
        <v>高橋</v>
      </c>
      <c r="AK18" s="144" t="str">
        <f>IF(AI17="","",IF(VLOOKUP(AI17,名表,11,FALSE)="","",VLOOKUP(AI17,名表,11,FALSE)))</f>
        <v/>
      </c>
      <c r="AL18" s="142" t="str">
        <f>IF(AL17="","",IF(VLOOKUP(AL17,名表,9,FALSE)="","",VLOOKUP(AL17,名表,9,FALSE)))</f>
        <v/>
      </c>
      <c r="AM18" s="127" t="str">
        <f>IF(AL17="","",IF(VLOOKUP(AL17,名表,3,FALSE)="","",VLOOKUP(AL17,名表,3,FALSE)))</f>
        <v>阿部</v>
      </c>
      <c r="AN18" s="144" t="str">
        <f>IF(AL17="","",IF(VLOOKUP(AL17,名表,11,FALSE)="","",VLOOKUP(AL17,名表,11,FALSE)))</f>
        <v/>
      </c>
      <c r="AO18" s="142" t="str">
        <f>IF(AO17="","",IF(VLOOKUP(AO17,名表,9,FALSE)="","",VLOOKUP(AO17,名表,9,FALSE)))</f>
        <v/>
      </c>
      <c r="AP18" s="127" t="str">
        <f>IF(AO17="","",IF(VLOOKUP(AO17,名表,3,FALSE)="","",VLOOKUP(AO17,名表,3,FALSE)))</f>
        <v>阿部</v>
      </c>
      <c r="AQ18" s="144" t="str">
        <f>IF(AO17="","",IF(VLOOKUP(AO17,名表,11,FALSE)="","",VLOOKUP(AO17,名表,11,FALSE)))</f>
        <v/>
      </c>
      <c r="AR18" s="142" t="str">
        <f>IF(AR17="","",IF(VLOOKUP(AR17,名表,9,FALSE)="","",VLOOKUP(AR17,名表,9,FALSE)))</f>
        <v/>
      </c>
      <c r="AS18" s="127" t="str">
        <f>IF(AR17="","",IF(VLOOKUP(AR17,名表,3,FALSE)="","",VLOOKUP(AR17,名表,3,FALSE)))</f>
        <v>阿部</v>
      </c>
      <c r="AT18" s="144" t="str">
        <f>IF(AR17="","",IF(VLOOKUP(AR17,名表,11,FALSE)="","",VLOOKUP(AR17,名表,11,FALSE)))</f>
        <v/>
      </c>
    </row>
    <row r="19" spans="3:46" ht="39.950000000000003" customHeight="1" thickBot="1">
      <c r="C19" s="143" t="str">
        <f>IF(C17="","",IF(VLOOKUP(C17,名表,10,FALSE)="","",VLOOKUP(C17,名表,10,FALSE)))</f>
        <v/>
      </c>
      <c r="D19" s="131" t="str">
        <f>IF(C17="","",IF(VLOOKUP(C17,名表,4,FALSE)="","",VLOOKUP(C17,名表,4,FALSE)))</f>
        <v>明子</v>
      </c>
      <c r="E19" s="145" t="str">
        <f>IF(C17="","",IF(VLOOKUP(C17,名表,12,FALSE)="","",VLOOKUP(C17,名表,12,FALSE)))</f>
        <v/>
      </c>
      <c r="F19" s="143" t="str">
        <f>IF(F17="","",IF(VLOOKUP(F17,名表,10,FALSE)="","",VLOOKUP(F17,名表,10,FALSE)))</f>
        <v/>
      </c>
      <c r="G19" s="131" t="str">
        <f>IF(F17="","",IF(VLOOKUP(F17,名表,4,FALSE)="","",VLOOKUP(F17,名表,4,FALSE)))</f>
        <v>明子</v>
      </c>
      <c r="H19" s="145" t="str">
        <f>IF(F17="","",IF(VLOOKUP(F17,名表,12,FALSE)="","",VLOOKUP(F17,名表,12,FALSE)))</f>
        <v/>
      </c>
      <c r="I19" s="143" t="str">
        <f>IF(I17="","",IF(VLOOKUP(I17,名表,10,FALSE)="","",VLOOKUP(I17,名表,10,FALSE)))</f>
        <v/>
      </c>
      <c r="J19" s="131" t="str">
        <f>IF(I17="","",IF(VLOOKUP(I17,名表,4,FALSE)="","",VLOOKUP(I17,名表,4,FALSE)))</f>
        <v>明子</v>
      </c>
      <c r="K19" s="145" t="str">
        <f>IF(I17="","",IF(VLOOKUP(I17,名表,12,FALSE)="","",VLOOKUP(I17,名表,12,FALSE)))</f>
        <v/>
      </c>
      <c r="L19" s="143" t="str">
        <f>IF(L17="","",IF(VLOOKUP(L17,名表,10,FALSE)="","",VLOOKUP(L17,名表,10,FALSE)))</f>
        <v/>
      </c>
      <c r="M19" s="131" t="str">
        <f>IF(L17="","",IF(VLOOKUP(L17,名表,4,FALSE)="","",VLOOKUP(L17,名表,4,FALSE)))</f>
        <v>明子</v>
      </c>
      <c r="N19" s="145" t="str">
        <f>IF(L17="","",IF(VLOOKUP(L17,名表,12,FALSE)="","",VLOOKUP(L17,名表,12,FALSE)))</f>
        <v/>
      </c>
      <c r="O19" s="143" t="str">
        <f>IF(O17="","",IF(VLOOKUP(O17,名表,10,FALSE)="","",VLOOKUP(O17,名表,10,FALSE)))</f>
        <v/>
      </c>
      <c r="P19" s="131" t="str">
        <f>IF(O17="","",IF(VLOOKUP(O17,名表,4,FALSE)="","",VLOOKUP(O17,名表,4,FALSE)))</f>
        <v>明子</v>
      </c>
      <c r="Q19" s="145" t="str">
        <f>IF(O17="","",IF(VLOOKUP(O17,名表,12,FALSE)="","",VLOOKUP(O17,名表,12,FALSE)))</f>
        <v/>
      </c>
      <c r="R19" s="143" t="str">
        <f>IF(R17="","",IF(VLOOKUP(R17,名表,10,FALSE)="","",VLOOKUP(R17,名表,10,FALSE)))</f>
        <v>当番</v>
      </c>
      <c r="S19" s="131" t="str">
        <f>IF(R17="","",IF(VLOOKUP(R17,名表,4,FALSE)="","",VLOOKUP(R17,名表,4,FALSE)))</f>
        <v>太郎</v>
      </c>
      <c r="T19" s="145" t="str">
        <f>IF(R17="","",IF(VLOOKUP(R17,名表,12,FALSE)="","",VLOOKUP(R17,名表,12,FALSE)))</f>
        <v>◎</v>
      </c>
      <c r="U19" s="143" t="str">
        <f>IF(U17="","",IF(VLOOKUP(U17,名表,10,FALSE)="","",VLOOKUP(U17,名表,10,FALSE)))</f>
        <v/>
      </c>
      <c r="V19" s="131" t="str">
        <f>IF(U17="","",IF(VLOOKUP(U17,名表,4,FALSE)="","",VLOOKUP(U17,名表,4,FALSE)))</f>
        <v>明子</v>
      </c>
      <c r="W19" s="145" t="str">
        <f>IF(U17="","",IF(VLOOKUP(U17,名表,12,FALSE)="","",VLOOKUP(U17,名表,12,FALSE)))</f>
        <v/>
      </c>
      <c r="Z19" s="143" t="str">
        <f>IF(Z17="","",IF(VLOOKUP(Z17,名表,10,FALSE)="","",VLOOKUP(Z17,名表,10,FALSE)))</f>
        <v/>
      </c>
      <c r="AA19" s="131" t="str">
        <f>IF(Z17="","",IF(VLOOKUP(Z17,名表,4,FALSE)="","",VLOOKUP(Z17,名表,4,FALSE)))</f>
        <v>明子</v>
      </c>
      <c r="AB19" s="145" t="str">
        <f>IF(Z17="","",IF(VLOOKUP(Z17,名表,12,FALSE)="","",VLOOKUP(Z17,名表,12,FALSE)))</f>
        <v/>
      </c>
      <c r="AC19" s="143" t="str">
        <f>IF(AC17="","",IF(VLOOKUP(AC17,名表,10,FALSE)="","",VLOOKUP(AC17,名表,10,FALSE)))</f>
        <v/>
      </c>
      <c r="AD19" s="131" t="str">
        <f>IF(AC17="","",IF(VLOOKUP(AC17,名表,4,FALSE)="","",VLOOKUP(AC17,名表,4,FALSE)))</f>
        <v>明子</v>
      </c>
      <c r="AE19" s="145" t="str">
        <f>IF(AC17="","",IF(VLOOKUP(AC17,名表,12,FALSE)="","",VLOOKUP(AC17,名表,12,FALSE)))</f>
        <v/>
      </c>
      <c r="AF19" s="143" t="str">
        <f>IF(AF17="","",IF(VLOOKUP(AF17,名表,10,FALSE)="","",VLOOKUP(AF17,名表,10,FALSE)))</f>
        <v/>
      </c>
      <c r="AG19" s="131" t="str">
        <f>IF(AF17="","",IF(VLOOKUP(AF17,名表,4,FALSE)="","",VLOOKUP(AF17,名表,4,FALSE)))</f>
        <v>明子</v>
      </c>
      <c r="AH19" s="145" t="str">
        <f>IF(AF17="","",IF(VLOOKUP(AF17,名表,12,FALSE)="","",VLOOKUP(AF17,名表,12,FALSE)))</f>
        <v/>
      </c>
      <c r="AI19" s="143" t="str">
        <f>IF(AI17="","",IF(VLOOKUP(AI17,名表,10,FALSE)="","",VLOOKUP(AI17,名表,10,FALSE)))</f>
        <v/>
      </c>
      <c r="AJ19" s="131" t="str">
        <f>IF(AI17="","",IF(VLOOKUP(AI17,名表,4,FALSE)="","",VLOOKUP(AI17,名表,4,FALSE)))</f>
        <v>桜</v>
      </c>
      <c r="AK19" s="145" t="str">
        <f>IF(AI17="","",IF(VLOOKUP(AI17,名表,12,FALSE)="","",VLOOKUP(AI17,名表,12,FALSE)))</f>
        <v/>
      </c>
      <c r="AL19" s="143" t="str">
        <f>IF(AL17="","",IF(VLOOKUP(AL17,名表,10,FALSE)="","",VLOOKUP(AL17,名表,10,FALSE)))</f>
        <v/>
      </c>
      <c r="AM19" s="131" t="str">
        <f>IF(AL17="","",IF(VLOOKUP(AL17,名表,4,FALSE)="","",VLOOKUP(AL17,名表,4,FALSE)))</f>
        <v>明子</v>
      </c>
      <c r="AN19" s="145" t="str">
        <f>IF(AL17="","",IF(VLOOKUP(AL17,名表,12,FALSE)="","",VLOOKUP(AL17,名表,12,FALSE)))</f>
        <v/>
      </c>
      <c r="AO19" s="143" t="str">
        <f>IF(AO17="","",IF(VLOOKUP(AO17,名表,10,FALSE)="","",VLOOKUP(AO17,名表,10,FALSE)))</f>
        <v/>
      </c>
      <c r="AP19" s="131" t="str">
        <f>IF(AO17="","",IF(VLOOKUP(AO17,名表,4,FALSE)="","",VLOOKUP(AO17,名表,4,FALSE)))</f>
        <v>明子</v>
      </c>
      <c r="AQ19" s="145" t="str">
        <f>IF(AO17="","",IF(VLOOKUP(AO17,名表,12,FALSE)="","",VLOOKUP(AO17,名表,12,FALSE)))</f>
        <v/>
      </c>
      <c r="AR19" s="143" t="str">
        <f>IF(AR17="","",IF(VLOOKUP(AR17,名表,10,FALSE)="","",VLOOKUP(AR17,名表,10,FALSE)))</f>
        <v/>
      </c>
      <c r="AS19" s="131" t="str">
        <f>IF(AR17="","",IF(VLOOKUP(AR17,名表,4,FALSE)="","",VLOOKUP(AR17,名表,4,FALSE)))</f>
        <v>明子</v>
      </c>
      <c r="AT19" s="145" t="str">
        <f>IF(AR17="","",IF(VLOOKUP(AR17,名表,12,FALSE)="","",VLOOKUP(AR17,名表,12,FALSE)))</f>
        <v/>
      </c>
    </row>
    <row r="20" spans="3:46" ht="15" customHeight="1" thickTop="1">
      <c r="C20" s="126">
        <v>31</v>
      </c>
      <c r="D20" s="123" t="str">
        <f>IF(C20="","",IF(VLOOKUP(C20,名表,6,FALSE)="","",VLOOKUP(C20,名表,6,FALSE))&amp;" "&amp;IF(VLOOKUP(C20,名表,7,FALSE)="","",VLOOKUP(C20,名表,7,FALSE)))</f>
        <v>あべ あきこ</v>
      </c>
      <c r="E20" s="132" t="str">
        <f>IF(C20="","",IF(VLOOKUP(C20,名表,8,FALSE)="","",VLOOKUP(C20,名表,8,FALSE)))</f>
        <v>女</v>
      </c>
      <c r="F20" s="126">
        <v>31</v>
      </c>
      <c r="G20" s="123" t="str">
        <f>IF(F20="","",IF(VLOOKUP(F20,名表,6,FALSE)="","",VLOOKUP(F20,名表,6,FALSE))&amp;" "&amp;IF(VLOOKUP(F20,名表,7,FALSE)="","",VLOOKUP(F20,名表,7,FALSE)))</f>
        <v>あべ あきこ</v>
      </c>
      <c r="H20" s="132" t="str">
        <f>IF(F20="","",IF(VLOOKUP(F20,名表,8,FALSE)="","",VLOOKUP(F20,名表,8,FALSE)))</f>
        <v>女</v>
      </c>
      <c r="I20" s="126">
        <v>31</v>
      </c>
      <c r="J20" s="123" t="str">
        <f>IF(I20="","",IF(VLOOKUP(I20,名表,6,FALSE)="","",VLOOKUP(I20,名表,6,FALSE))&amp;" "&amp;IF(VLOOKUP(I20,名表,7,FALSE)="","",VLOOKUP(I20,名表,7,FALSE)))</f>
        <v>あべ あきこ</v>
      </c>
      <c r="K20" s="132" t="str">
        <f>IF(I20="","",IF(VLOOKUP(I20,名表,8,FALSE)="","",VLOOKUP(I20,名表,8,FALSE)))</f>
        <v>女</v>
      </c>
      <c r="L20" s="126">
        <v>33</v>
      </c>
      <c r="M20" s="123" t="str">
        <f>IF(L20="","",IF(VLOOKUP(L20,名表,6,FALSE)="","",VLOOKUP(L20,名表,6,FALSE))&amp;" "&amp;IF(VLOOKUP(L20,名表,7,FALSE)="","",VLOOKUP(L20,名表,7,FALSE)))</f>
        <v>たかはし さくら</v>
      </c>
      <c r="N20" s="132" t="str">
        <f>IF(L20="","",IF(VLOOKUP(L20,名表,8,FALSE)="","",VLOOKUP(L20,名表,8,FALSE)))</f>
        <v>女</v>
      </c>
      <c r="O20" s="126">
        <v>31</v>
      </c>
      <c r="P20" s="123" t="str">
        <f>IF(O20="","",IF(VLOOKUP(O20,名表,6,FALSE)="","",VLOOKUP(O20,名表,6,FALSE))&amp;" "&amp;IF(VLOOKUP(O20,名表,7,FALSE)="","",VLOOKUP(O20,名表,7,FALSE)))</f>
        <v>あべ あきこ</v>
      </c>
      <c r="Q20" s="132" t="str">
        <f>IF(O20="","",IF(VLOOKUP(O20,名表,8,FALSE)="","",VLOOKUP(O20,名表,8,FALSE)))</f>
        <v>女</v>
      </c>
      <c r="R20" s="126">
        <v>31</v>
      </c>
      <c r="S20" s="123" t="str">
        <f>IF(R20="","",IF(VLOOKUP(R20,名表,6,FALSE)="","",VLOOKUP(R20,名表,6,FALSE))&amp;" "&amp;IF(VLOOKUP(R20,名表,7,FALSE)="","",VLOOKUP(R20,名表,7,FALSE)))</f>
        <v>あべ あきこ</v>
      </c>
      <c r="T20" s="132" t="str">
        <f>IF(R20="","",IF(VLOOKUP(R20,名表,8,FALSE)="","",VLOOKUP(R20,名表,8,FALSE)))</f>
        <v>女</v>
      </c>
      <c r="U20" s="126">
        <v>31</v>
      </c>
      <c r="V20" s="123" t="str">
        <f>IF(U20="","",IF(VLOOKUP(U20,名表,6,FALSE)="","",VLOOKUP(U20,名表,6,FALSE))&amp;" "&amp;IF(VLOOKUP(U20,名表,7,FALSE)="","",VLOOKUP(U20,名表,7,FALSE)))</f>
        <v>あべ あきこ</v>
      </c>
      <c r="W20" s="132" t="str">
        <f>IF(U20="","",IF(VLOOKUP(U20,名表,8,FALSE)="","",VLOOKUP(U20,名表,8,FALSE)))</f>
        <v>女</v>
      </c>
      <c r="Z20" s="126">
        <f>IF(U17="","",U17)</f>
        <v>31</v>
      </c>
      <c r="AA20" s="123" t="str">
        <f>IF(Z20="","",IF(VLOOKUP(Z20,名表,6,FALSE)="","",VLOOKUP(Z20,名表,6,FALSE))&amp;" "&amp;IF(VLOOKUP(Z20,名表,7,FALSE)="","",VLOOKUP(Z20,名表,7,FALSE)))</f>
        <v>あべ あきこ</v>
      </c>
      <c r="AB20" s="132" t="str">
        <f>IF(Z20="","",IF(VLOOKUP(Z20,名表,8,FALSE)="","",VLOOKUP(Z20,名表,8,FALSE)))</f>
        <v>女</v>
      </c>
      <c r="AC20" s="126">
        <f>IF(R17="","",R17)</f>
        <v>1</v>
      </c>
      <c r="AD20" s="123" t="str">
        <f>IF(AC20="","",IF(VLOOKUP(AC20,名表,6,FALSE)="","",VLOOKUP(AC20,名表,6,FALSE))&amp;" "&amp;IF(VLOOKUP(AC20,名表,7,FALSE)="","",VLOOKUP(AC20,名表,7,FALSE)))</f>
        <v>さとう たろう</v>
      </c>
      <c r="AE20" s="132" t="str">
        <f>IF(AC20="","",IF(VLOOKUP(AC20,名表,8,FALSE)="","",VLOOKUP(AC20,名表,8,FALSE)))</f>
        <v>男</v>
      </c>
      <c r="AF20" s="126">
        <f>IF(O17="","",O17)</f>
        <v>31</v>
      </c>
      <c r="AG20" s="123" t="str">
        <f>IF(AF20="","",IF(VLOOKUP(AF20,名表,6,FALSE)="","",VLOOKUP(AF20,名表,6,FALSE))&amp;" "&amp;IF(VLOOKUP(AF20,名表,7,FALSE)="","",VLOOKUP(AF20,名表,7,FALSE)))</f>
        <v>あべ あきこ</v>
      </c>
      <c r="AH20" s="132" t="str">
        <f>IF(AF20="","",IF(VLOOKUP(AF20,名表,8,FALSE)="","",VLOOKUP(AF20,名表,8,FALSE)))</f>
        <v>女</v>
      </c>
      <c r="AI20" s="126">
        <f>IF(L17="","",L17)</f>
        <v>31</v>
      </c>
      <c r="AJ20" s="123" t="str">
        <f>IF(AI20="","",IF(VLOOKUP(AI20,名表,6,FALSE)="","",VLOOKUP(AI20,名表,6,FALSE))&amp;" "&amp;IF(VLOOKUP(AI20,名表,7,FALSE)="","",VLOOKUP(AI20,名表,7,FALSE)))</f>
        <v>あべ あきこ</v>
      </c>
      <c r="AK20" s="132" t="str">
        <f>IF(AI20="","",IF(VLOOKUP(AI20,名表,8,FALSE)="","",VLOOKUP(AI20,名表,8,FALSE)))</f>
        <v>女</v>
      </c>
      <c r="AL20" s="126">
        <f>IF(I17="","",I17)</f>
        <v>31</v>
      </c>
      <c r="AM20" s="123" t="str">
        <f>IF(AL20="","",IF(VLOOKUP(AL20,名表,6,FALSE)="","",VLOOKUP(AL20,名表,6,FALSE))&amp;" "&amp;IF(VLOOKUP(AL20,名表,7,FALSE)="","",VLOOKUP(AL20,名表,7,FALSE)))</f>
        <v>あべ あきこ</v>
      </c>
      <c r="AN20" s="132" t="str">
        <f>IF(AL20="","",IF(VLOOKUP(AL20,名表,8,FALSE)="","",VLOOKUP(AL20,名表,8,FALSE)))</f>
        <v>女</v>
      </c>
      <c r="AO20" s="126">
        <f>IF(F17="","",F17)</f>
        <v>31</v>
      </c>
      <c r="AP20" s="123" t="str">
        <f>IF(AO20="","",IF(VLOOKUP(AO20,名表,6,FALSE)="","",VLOOKUP(AO20,名表,6,FALSE))&amp;" "&amp;IF(VLOOKUP(AO20,名表,7,FALSE)="","",VLOOKUP(AO20,名表,7,FALSE)))</f>
        <v>あべ あきこ</v>
      </c>
      <c r="AQ20" s="132" t="str">
        <f>IF(AO20="","",IF(VLOOKUP(AO20,名表,8,FALSE)="","",VLOOKUP(AO20,名表,8,FALSE)))</f>
        <v>女</v>
      </c>
      <c r="AR20" s="126">
        <f>IF(C17="","",C17)</f>
        <v>31</v>
      </c>
      <c r="AS20" s="123" t="str">
        <f>IF(AR20="","",IF(VLOOKUP(AR20,名表,6,FALSE)="","",VLOOKUP(AR20,名表,6,FALSE))&amp;" "&amp;IF(VLOOKUP(AR20,名表,7,FALSE)="","",VLOOKUP(AR20,名表,7,FALSE)))</f>
        <v>あべ あきこ</v>
      </c>
      <c r="AT20" s="132" t="str">
        <f>IF(AR20="","",IF(VLOOKUP(AR20,名表,8,FALSE)="","",VLOOKUP(AR20,名表,8,FALSE)))</f>
        <v>女</v>
      </c>
    </row>
    <row r="21" spans="3:46" ht="39.950000000000003" customHeight="1">
      <c r="C21" s="142" t="str">
        <f>IF(C20="","",IF(VLOOKUP(C20,名表,9,FALSE)="","",VLOOKUP(C20,名表,9,FALSE)))</f>
        <v/>
      </c>
      <c r="D21" s="127" t="str">
        <f>IF(C20="","",IF(VLOOKUP(C20,名表,3,FALSE)="","",VLOOKUP(C20,名表,3,FALSE)))</f>
        <v>阿部</v>
      </c>
      <c r="E21" s="144" t="str">
        <f>IF(C20="","",IF(VLOOKUP(C20,名表,11,FALSE)="","",VLOOKUP(C20,名表,11,FALSE)))</f>
        <v/>
      </c>
      <c r="F21" s="142" t="str">
        <f>IF(F20="","",IF(VLOOKUP(F20,名表,9,FALSE)="","",VLOOKUP(F20,名表,9,FALSE)))</f>
        <v/>
      </c>
      <c r="G21" s="127" t="str">
        <f>IF(F20="","",IF(VLOOKUP(F20,名表,3,FALSE)="","",VLOOKUP(F20,名表,3,FALSE)))</f>
        <v>阿部</v>
      </c>
      <c r="H21" s="144" t="str">
        <f>IF(F20="","",IF(VLOOKUP(F20,名表,11,FALSE)="","",VLOOKUP(F20,名表,11,FALSE)))</f>
        <v/>
      </c>
      <c r="I21" s="142" t="str">
        <f>IF(I20="","",IF(VLOOKUP(I20,名表,9,FALSE)="","",VLOOKUP(I20,名表,9,FALSE)))</f>
        <v/>
      </c>
      <c r="J21" s="127" t="str">
        <f>IF(I20="","",IF(VLOOKUP(I20,名表,3,FALSE)="","",VLOOKUP(I20,名表,3,FALSE)))</f>
        <v>阿部</v>
      </c>
      <c r="K21" s="144" t="str">
        <f>IF(I20="","",IF(VLOOKUP(I20,名表,11,FALSE)="","",VLOOKUP(I20,名表,11,FALSE)))</f>
        <v/>
      </c>
      <c r="L21" s="142" t="str">
        <f>IF(L20="","",IF(VLOOKUP(L20,名表,9,FALSE)="","",VLOOKUP(L20,名表,9,FALSE)))</f>
        <v/>
      </c>
      <c r="M21" s="127" t="str">
        <f>IF(L20="","",IF(VLOOKUP(L20,名表,3,FALSE)="","",VLOOKUP(L20,名表,3,FALSE)))</f>
        <v>高橋</v>
      </c>
      <c r="N21" s="144" t="str">
        <f>IF(L20="","",IF(VLOOKUP(L20,名表,11,FALSE)="","",VLOOKUP(L20,名表,11,FALSE)))</f>
        <v/>
      </c>
      <c r="O21" s="142" t="str">
        <f>IF(O20="","",IF(VLOOKUP(O20,名表,9,FALSE)="","",VLOOKUP(O20,名表,9,FALSE)))</f>
        <v/>
      </c>
      <c r="P21" s="127" t="str">
        <f>IF(O20="","",IF(VLOOKUP(O20,名表,3,FALSE)="","",VLOOKUP(O20,名表,3,FALSE)))</f>
        <v>阿部</v>
      </c>
      <c r="Q21" s="144" t="str">
        <f>IF(O20="","",IF(VLOOKUP(O20,名表,11,FALSE)="","",VLOOKUP(O20,名表,11,FALSE)))</f>
        <v/>
      </c>
      <c r="R21" s="142" t="str">
        <f>IF(R20="","",IF(VLOOKUP(R20,名表,9,FALSE)="","",VLOOKUP(R20,名表,9,FALSE)))</f>
        <v/>
      </c>
      <c r="S21" s="127" t="str">
        <f>IF(R20="","",IF(VLOOKUP(R20,名表,3,FALSE)="","",VLOOKUP(R20,名表,3,FALSE)))</f>
        <v>阿部</v>
      </c>
      <c r="T21" s="144" t="str">
        <f>IF(R20="","",IF(VLOOKUP(R20,名表,11,FALSE)="","",VLOOKUP(R20,名表,11,FALSE)))</f>
        <v/>
      </c>
      <c r="U21" s="142" t="str">
        <f>IF(U20="","",IF(VLOOKUP(U20,名表,9,FALSE)="","",VLOOKUP(U20,名表,9,FALSE)))</f>
        <v/>
      </c>
      <c r="V21" s="127" t="str">
        <f>IF(U20="","",IF(VLOOKUP(U20,名表,3,FALSE)="","",VLOOKUP(U20,名表,3,FALSE)))</f>
        <v>阿部</v>
      </c>
      <c r="W21" s="144" t="str">
        <f>IF(U20="","",IF(VLOOKUP(U20,名表,11,FALSE)="","",VLOOKUP(U20,名表,11,FALSE)))</f>
        <v/>
      </c>
      <c r="Z21" s="142" t="str">
        <f>IF(Z20="","",IF(VLOOKUP(Z20,名表,9,FALSE)="","",VLOOKUP(Z20,名表,9,FALSE)))</f>
        <v/>
      </c>
      <c r="AA21" s="127" t="str">
        <f>IF(Z20="","",IF(VLOOKUP(Z20,名表,3,FALSE)="","",VLOOKUP(Z20,名表,3,FALSE)))</f>
        <v>阿部</v>
      </c>
      <c r="AB21" s="144" t="str">
        <f>IF(Z20="","",IF(VLOOKUP(Z20,名表,11,FALSE)="","",VLOOKUP(Z20,名表,11,FALSE)))</f>
        <v/>
      </c>
      <c r="AC21" s="142" t="str">
        <f>IF(AC20="","",IF(VLOOKUP(AC20,名表,9,FALSE)="","",VLOOKUP(AC20,名表,9,FALSE)))</f>
        <v>班長</v>
      </c>
      <c r="AD21" s="127" t="str">
        <f>IF(AC20="","",IF(VLOOKUP(AC20,名表,3,FALSE)="","",VLOOKUP(AC20,名表,3,FALSE)))</f>
        <v>佐藤</v>
      </c>
      <c r="AE21" s="144" t="str">
        <f>IF(AC20="","",IF(VLOOKUP(AC20,名表,11,FALSE)="","",VLOOKUP(AC20,名表,11,FALSE)))</f>
        <v>★</v>
      </c>
      <c r="AF21" s="142" t="str">
        <f>IF(AF20="","",IF(VLOOKUP(AF20,名表,9,FALSE)="","",VLOOKUP(AF20,名表,9,FALSE)))</f>
        <v/>
      </c>
      <c r="AG21" s="127" t="str">
        <f>IF(AF20="","",IF(VLOOKUP(AF20,名表,3,FALSE)="","",VLOOKUP(AF20,名表,3,FALSE)))</f>
        <v>阿部</v>
      </c>
      <c r="AH21" s="144" t="str">
        <f>IF(AF20="","",IF(VLOOKUP(AF20,名表,11,FALSE)="","",VLOOKUP(AF20,名表,11,FALSE)))</f>
        <v/>
      </c>
      <c r="AI21" s="142" t="str">
        <f>IF(AI20="","",IF(VLOOKUP(AI20,名表,9,FALSE)="","",VLOOKUP(AI20,名表,9,FALSE)))</f>
        <v/>
      </c>
      <c r="AJ21" s="127" t="str">
        <f>IF(AI20="","",IF(VLOOKUP(AI20,名表,3,FALSE)="","",VLOOKUP(AI20,名表,3,FALSE)))</f>
        <v>阿部</v>
      </c>
      <c r="AK21" s="144" t="str">
        <f>IF(AI20="","",IF(VLOOKUP(AI20,名表,11,FALSE)="","",VLOOKUP(AI20,名表,11,FALSE)))</f>
        <v/>
      </c>
      <c r="AL21" s="142" t="str">
        <f>IF(AL20="","",IF(VLOOKUP(AL20,名表,9,FALSE)="","",VLOOKUP(AL20,名表,9,FALSE)))</f>
        <v/>
      </c>
      <c r="AM21" s="127" t="str">
        <f>IF(AL20="","",IF(VLOOKUP(AL20,名表,3,FALSE)="","",VLOOKUP(AL20,名表,3,FALSE)))</f>
        <v>阿部</v>
      </c>
      <c r="AN21" s="144" t="str">
        <f>IF(AL20="","",IF(VLOOKUP(AL20,名表,11,FALSE)="","",VLOOKUP(AL20,名表,11,FALSE)))</f>
        <v/>
      </c>
      <c r="AO21" s="142" t="str">
        <f>IF(AO20="","",IF(VLOOKUP(AO20,名表,9,FALSE)="","",VLOOKUP(AO20,名表,9,FALSE)))</f>
        <v/>
      </c>
      <c r="AP21" s="127" t="str">
        <f>IF(AO20="","",IF(VLOOKUP(AO20,名表,3,FALSE)="","",VLOOKUP(AO20,名表,3,FALSE)))</f>
        <v>阿部</v>
      </c>
      <c r="AQ21" s="144" t="str">
        <f>IF(AO20="","",IF(VLOOKUP(AO20,名表,11,FALSE)="","",VLOOKUP(AO20,名表,11,FALSE)))</f>
        <v/>
      </c>
      <c r="AR21" s="142" t="str">
        <f>IF(AR20="","",IF(VLOOKUP(AR20,名表,9,FALSE)="","",VLOOKUP(AR20,名表,9,FALSE)))</f>
        <v/>
      </c>
      <c r="AS21" s="127" t="str">
        <f>IF(AR20="","",IF(VLOOKUP(AR20,名表,3,FALSE)="","",VLOOKUP(AR20,名表,3,FALSE)))</f>
        <v>阿部</v>
      </c>
      <c r="AT21" s="144" t="str">
        <f>IF(AR20="","",IF(VLOOKUP(AR20,名表,11,FALSE)="","",VLOOKUP(AR20,名表,11,FALSE)))</f>
        <v/>
      </c>
    </row>
    <row r="22" spans="3:46" ht="39.950000000000003" customHeight="1" thickBot="1">
      <c r="C22" s="143" t="str">
        <f>IF(C20="","",IF(VLOOKUP(C20,名表,10,FALSE)="","",VLOOKUP(C20,名表,10,FALSE)))</f>
        <v/>
      </c>
      <c r="D22" s="131" t="str">
        <f>IF(C20="","",IF(VLOOKUP(C20,名表,4,FALSE)="","",VLOOKUP(C20,名表,4,FALSE)))</f>
        <v>明子</v>
      </c>
      <c r="E22" s="145" t="str">
        <f>IF(C20="","",IF(VLOOKUP(C20,名表,12,FALSE)="","",VLOOKUP(C20,名表,12,FALSE)))</f>
        <v/>
      </c>
      <c r="F22" s="143" t="str">
        <f>IF(F20="","",IF(VLOOKUP(F20,名表,10,FALSE)="","",VLOOKUP(F20,名表,10,FALSE)))</f>
        <v/>
      </c>
      <c r="G22" s="131" t="str">
        <f>IF(F20="","",IF(VLOOKUP(F20,名表,4,FALSE)="","",VLOOKUP(F20,名表,4,FALSE)))</f>
        <v>明子</v>
      </c>
      <c r="H22" s="145" t="str">
        <f>IF(F20="","",IF(VLOOKUP(F20,名表,12,FALSE)="","",VLOOKUP(F20,名表,12,FALSE)))</f>
        <v/>
      </c>
      <c r="I22" s="143" t="str">
        <f>IF(I20="","",IF(VLOOKUP(I20,名表,10,FALSE)="","",VLOOKUP(I20,名表,10,FALSE)))</f>
        <v/>
      </c>
      <c r="J22" s="131" t="str">
        <f>IF(I20="","",IF(VLOOKUP(I20,名表,4,FALSE)="","",VLOOKUP(I20,名表,4,FALSE)))</f>
        <v>明子</v>
      </c>
      <c r="K22" s="145" t="str">
        <f>IF(I20="","",IF(VLOOKUP(I20,名表,12,FALSE)="","",VLOOKUP(I20,名表,12,FALSE)))</f>
        <v/>
      </c>
      <c r="L22" s="143" t="str">
        <f>IF(L20="","",IF(VLOOKUP(L20,名表,10,FALSE)="","",VLOOKUP(L20,名表,10,FALSE)))</f>
        <v/>
      </c>
      <c r="M22" s="131" t="str">
        <f>IF(L20="","",IF(VLOOKUP(L20,名表,4,FALSE)="","",VLOOKUP(L20,名表,4,FALSE)))</f>
        <v>桜</v>
      </c>
      <c r="N22" s="145" t="str">
        <f>IF(L20="","",IF(VLOOKUP(L20,名表,12,FALSE)="","",VLOOKUP(L20,名表,12,FALSE)))</f>
        <v/>
      </c>
      <c r="O22" s="143" t="str">
        <f>IF(O20="","",IF(VLOOKUP(O20,名表,10,FALSE)="","",VLOOKUP(O20,名表,10,FALSE)))</f>
        <v/>
      </c>
      <c r="P22" s="131" t="str">
        <f>IF(O20="","",IF(VLOOKUP(O20,名表,4,FALSE)="","",VLOOKUP(O20,名表,4,FALSE)))</f>
        <v>明子</v>
      </c>
      <c r="Q22" s="145" t="str">
        <f>IF(O20="","",IF(VLOOKUP(O20,名表,12,FALSE)="","",VLOOKUP(O20,名表,12,FALSE)))</f>
        <v/>
      </c>
      <c r="R22" s="143" t="str">
        <f>IF(R20="","",IF(VLOOKUP(R20,名表,10,FALSE)="","",VLOOKUP(R20,名表,10,FALSE)))</f>
        <v/>
      </c>
      <c r="S22" s="131" t="str">
        <f>IF(R20="","",IF(VLOOKUP(R20,名表,4,FALSE)="","",VLOOKUP(R20,名表,4,FALSE)))</f>
        <v>明子</v>
      </c>
      <c r="T22" s="145" t="str">
        <f>IF(R20="","",IF(VLOOKUP(R20,名表,12,FALSE)="","",VLOOKUP(R20,名表,12,FALSE)))</f>
        <v/>
      </c>
      <c r="U22" s="143" t="str">
        <f>IF(U20="","",IF(VLOOKUP(U20,名表,10,FALSE)="","",VLOOKUP(U20,名表,10,FALSE)))</f>
        <v/>
      </c>
      <c r="V22" s="131" t="str">
        <f>IF(U20="","",IF(VLOOKUP(U20,名表,4,FALSE)="","",VLOOKUP(U20,名表,4,FALSE)))</f>
        <v>明子</v>
      </c>
      <c r="W22" s="145" t="str">
        <f>IF(U20="","",IF(VLOOKUP(U20,名表,12,FALSE)="","",VLOOKUP(U20,名表,12,FALSE)))</f>
        <v/>
      </c>
      <c r="Z22" s="143" t="str">
        <f>IF(Z20="","",IF(VLOOKUP(Z20,名表,10,FALSE)="","",VLOOKUP(Z20,名表,10,FALSE)))</f>
        <v/>
      </c>
      <c r="AA22" s="131" t="str">
        <f>IF(Z20="","",IF(VLOOKUP(Z20,名表,4,FALSE)="","",VLOOKUP(Z20,名表,4,FALSE)))</f>
        <v>明子</v>
      </c>
      <c r="AB22" s="145" t="str">
        <f>IF(Z20="","",IF(VLOOKUP(Z20,名表,12,FALSE)="","",VLOOKUP(Z20,名表,12,FALSE)))</f>
        <v/>
      </c>
      <c r="AC22" s="143" t="str">
        <f>IF(AC20="","",IF(VLOOKUP(AC20,名表,10,FALSE)="","",VLOOKUP(AC20,名表,10,FALSE)))</f>
        <v>当番</v>
      </c>
      <c r="AD22" s="131" t="str">
        <f>IF(AC20="","",IF(VLOOKUP(AC20,名表,4,FALSE)="","",VLOOKUP(AC20,名表,4,FALSE)))</f>
        <v>太郎</v>
      </c>
      <c r="AE22" s="145" t="str">
        <f>IF(AC20="","",IF(VLOOKUP(AC20,名表,12,FALSE)="","",VLOOKUP(AC20,名表,12,FALSE)))</f>
        <v>◎</v>
      </c>
      <c r="AF22" s="143" t="str">
        <f>IF(AF20="","",IF(VLOOKUP(AF20,名表,10,FALSE)="","",VLOOKUP(AF20,名表,10,FALSE)))</f>
        <v/>
      </c>
      <c r="AG22" s="131" t="str">
        <f>IF(AF20="","",IF(VLOOKUP(AF20,名表,4,FALSE)="","",VLOOKUP(AF20,名表,4,FALSE)))</f>
        <v>明子</v>
      </c>
      <c r="AH22" s="145" t="str">
        <f>IF(AF20="","",IF(VLOOKUP(AF20,名表,12,FALSE)="","",VLOOKUP(AF20,名表,12,FALSE)))</f>
        <v/>
      </c>
      <c r="AI22" s="143" t="str">
        <f>IF(AI20="","",IF(VLOOKUP(AI20,名表,10,FALSE)="","",VLOOKUP(AI20,名表,10,FALSE)))</f>
        <v/>
      </c>
      <c r="AJ22" s="131" t="str">
        <f>IF(AI20="","",IF(VLOOKUP(AI20,名表,4,FALSE)="","",VLOOKUP(AI20,名表,4,FALSE)))</f>
        <v>明子</v>
      </c>
      <c r="AK22" s="145" t="str">
        <f>IF(AI20="","",IF(VLOOKUP(AI20,名表,12,FALSE)="","",VLOOKUP(AI20,名表,12,FALSE)))</f>
        <v/>
      </c>
      <c r="AL22" s="143" t="str">
        <f>IF(AL20="","",IF(VLOOKUP(AL20,名表,10,FALSE)="","",VLOOKUP(AL20,名表,10,FALSE)))</f>
        <v/>
      </c>
      <c r="AM22" s="131" t="str">
        <f>IF(AL20="","",IF(VLOOKUP(AL20,名表,4,FALSE)="","",VLOOKUP(AL20,名表,4,FALSE)))</f>
        <v>明子</v>
      </c>
      <c r="AN22" s="145" t="str">
        <f>IF(AL20="","",IF(VLOOKUP(AL20,名表,12,FALSE)="","",VLOOKUP(AL20,名表,12,FALSE)))</f>
        <v/>
      </c>
      <c r="AO22" s="143" t="str">
        <f>IF(AO20="","",IF(VLOOKUP(AO20,名表,10,FALSE)="","",VLOOKUP(AO20,名表,10,FALSE)))</f>
        <v/>
      </c>
      <c r="AP22" s="131" t="str">
        <f>IF(AO20="","",IF(VLOOKUP(AO20,名表,4,FALSE)="","",VLOOKUP(AO20,名表,4,FALSE)))</f>
        <v>明子</v>
      </c>
      <c r="AQ22" s="145" t="str">
        <f>IF(AO20="","",IF(VLOOKUP(AO20,名表,12,FALSE)="","",VLOOKUP(AO20,名表,12,FALSE)))</f>
        <v/>
      </c>
      <c r="AR22" s="143" t="str">
        <f>IF(AR20="","",IF(VLOOKUP(AR20,名表,10,FALSE)="","",VLOOKUP(AR20,名表,10,FALSE)))</f>
        <v/>
      </c>
      <c r="AS22" s="131" t="str">
        <f>IF(AR20="","",IF(VLOOKUP(AR20,名表,4,FALSE)="","",VLOOKUP(AR20,名表,4,FALSE)))</f>
        <v>明子</v>
      </c>
      <c r="AT22" s="145" t="str">
        <f>IF(AR20="","",IF(VLOOKUP(AR20,名表,12,FALSE)="","",VLOOKUP(AR20,名表,12,FALSE)))</f>
        <v/>
      </c>
    </row>
    <row r="23" spans="3:46" ht="15" customHeight="1" thickTop="1">
      <c r="C23" s="126">
        <v>2</v>
      </c>
      <c r="D23" s="123" t="str">
        <f>IF(C23="","",IF(VLOOKUP(C23,名表,6,FALSE)="","",VLOOKUP(C23,名表,6,FALSE))&amp;" "&amp;IF(VLOOKUP(C23,名表,7,FALSE)="","",VLOOKUP(C23,名表,7,FALSE)))</f>
        <v>いとう じろう</v>
      </c>
      <c r="E23" s="132" t="str">
        <f>IF(C23="","",IF(VLOOKUP(C23,名表,8,FALSE)="","",VLOOKUP(C23,名表,8,FALSE)))</f>
        <v>男</v>
      </c>
      <c r="F23" s="126">
        <v>32</v>
      </c>
      <c r="G23" s="123" t="str">
        <f>IF(F23="","",IF(VLOOKUP(F23,名表,6,FALSE)="","",VLOOKUP(F23,名表,6,FALSE))&amp;" "&amp;IF(VLOOKUP(F23,名表,7,FALSE)="","",VLOOKUP(F23,名表,7,FALSE)))</f>
        <v>いちかわ よしこ</v>
      </c>
      <c r="H23" s="132" t="str">
        <f>IF(F23="","",IF(VLOOKUP(F23,名表,8,FALSE)="","",VLOOKUP(F23,名表,8,FALSE)))</f>
        <v>女</v>
      </c>
      <c r="I23" s="126">
        <v>31</v>
      </c>
      <c r="J23" s="123" t="str">
        <f>IF(I23="","",IF(VLOOKUP(I23,名表,6,FALSE)="","",VLOOKUP(I23,名表,6,FALSE))&amp;" "&amp;IF(VLOOKUP(I23,名表,7,FALSE)="","",VLOOKUP(I23,名表,7,FALSE)))</f>
        <v>あべ あきこ</v>
      </c>
      <c r="K23" s="132" t="str">
        <f>IF(I23="","",IF(VLOOKUP(I23,名表,8,FALSE)="","",VLOOKUP(I23,名表,8,FALSE)))</f>
        <v>女</v>
      </c>
      <c r="L23" s="126">
        <v>4</v>
      </c>
      <c r="M23" s="123" t="str">
        <f>IF(L23="","",IF(VLOOKUP(L23,名表,6,FALSE)="","",VLOOKUP(L23,名表,6,FALSE))&amp;" "&amp;IF(VLOOKUP(L23,名表,7,FALSE)="","",VLOOKUP(L23,名表,7,FALSE)))</f>
        <v>きのした いちろう</v>
      </c>
      <c r="N23" s="132" t="str">
        <f>IF(L23="","",IF(VLOOKUP(L23,名表,8,FALSE)="","",VLOOKUP(L23,名表,8,FALSE)))</f>
        <v>男</v>
      </c>
      <c r="O23" s="126">
        <v>31</v>
      </c>
      <c r="P23" s="123" t="str">
        <f>IF(O23="","",IF(VLOOKUP(O23,名表,6,FALSE)="","",VLOOKUP(O23,名表,6,FALSE))&amp;" "&amp;IF(VLOOKUP(O23,名表,7,FALSE)="","",VLOOKUP(O23,名表,7,FALSE)))</f>
        <v>あべ あきこ</v>
      </c>
      <c r="Q23" s="132" t="str">
        <f>IF(O23="","",IF(VLOOKUP(O23,名表,8,FALSE)="","",VLOOKUP(O23,名表,8,FALSE)))</f>
        <v>女</v>
      </c>
      <c r="R23" s="126">
        <v>2</v>
      </c>
      <c r="S23" s="123" t="str">
        <f>IF(R23="","",IF(VLOOKUP(R23,名表,6,FALSE)="","",VLOOKUP(R23,名表,6,FALSE))&amp;" "&amp;IF(VLOOKUP(R23,名表,7,FALSE)="","",VLOOKUP(R23,名表,7,FALSE)))</f>
        <v>いとう じろう</v>
      </c>
      <c r="T23" s="132" t="str">
        <f>IF(R23="","",IF(VLOOKUP(R23,名表,8,FALSE)="","",VLOOKUP(R23,名表,8,FALSE)))</f>
        <v>男</v>
      </c>
      <c r="U23" s="126">
        <v>31</v>
      </c>
      <c r="V23" s="123" t="str">
        <f>IF(U23="","",IF(VLOOKUP(U23,名表,6,FALSE)="","",VLOOKUP(U23,名表,6,FALSE))&amp;" "&amp;IF(VLOOKUP(U23,名表,7,FALSE)="","",VLOOKUP(U23,名表,7,FALSE)))</f>
        <v>あべ あきこ</v>
      </c>
      <c r="W23" s="132" t="str">
        <f>IF(U23="","",IF(VLOOKUP(U23,名表,8,FALSE)="","",VLOOKUP(U23,名表,8,FALSE)))</f>
        <v>女</v>
      </c>
      <c r="Z23" s="126">
        <f>IF(U14="","",U14)</f>
        <v>31</v>
      </c>
      <c r="AA23" s="123" t="str">
        <f>IF(Z23="","",IF(VLOOKUP(Z23,名表,6,FALSE)="","",VLOOKUP(Z23,名表,6,FALSE))&amp;" "&amp;IF(VLOOKUP(Z23,名表,7,FALSE)="","",VLOOKUP(Z23,名表,7,FALSE)))</f>
        <v>あべ あきこ</v>
      </c>
      <c r="AB23" s="132" t="str">
        <f>IF(Z23="","",IF(VLOOKUP(Z23,名表,8,FALSE)="","",VLOOKUP(Z23,名表,8,FALSE)))</f>
        <v>女</v>
      </c>
      <c r="AC23" s="126">
        <f>IF(R14="","",R14)</f>
        <v>31</v>
      </c>
      <c r="AD23" s="123" t="str">
        <f>IF(AC23="","",IF(VLOOKUP(AC23,名表,6,FALSE)="","",VLOOKUP(AC23,名表,6,FALSE))&amp;" "&amp;IF(VLOOKUP(AC23,名表,7,FALSE)="","",VLOOKUP(AC23,名表,7,FALSE)))</f>
        <v>あべ あきこ</v>
      </c>
      <c r="AE23" s="132" t="str">
        <f>IF(AC23="","",IF(VLOOKUP(AC23,名表,8,FALSE)="","",VLOOKUP(AC23,名表,8,FALSE)))</f>
        <v>女</v>
      </c>
      <c r="AF23" s="126">
        <f>IF(O14="","",O14)</f>
        <v>5</v>
      </c>
      <c r="AG23" s="123" t="str">
        <f>IF(AF23="","",IF(VLOOKUP(AF23,名表,6,FALSE)="","",VLOOKUP(AF23,名表,6,FALSE))&amp;" "&amp;IF(VLOOKUP(AF23,名表,7,FALSE)="","",VLOOKUP(AF23,名表,7,FALSE)))</f>
        <v>さの たけし</v>
      </c>
      <c r="AH23" s="132" t="str">
        <f>IF(AF23="","",IF(VLOOKUP(AF23,名表,8,FALSE)="","",VLOOKUP(AF23,名表,8,FALSE)))</f>
        <v>男</v>
      </c>
      <c r="AI23" s="126">
        <f>IF(L14="","",L14)</f>
        <v>31</v>
      </c>
      <c r="AJ23" s="123" t="str">
        <f>IF(AI23="","",IF(VLOOKUP(AI23,名表,6,FALSE)="","",VLOOKUP(AI23,名表,6,FALSE))&amp;" "&amp;IF(VLOOKUP(AI23,名表,7,FALSE)="","",VLOOKUP(AI23,名表,7,FALSE)))</f>
        <v>あべ あきこ</v>
      </c>
      <c r="AK23" s="132" t="str">
        <f>IF(AI23="","",IF(VLOOKUP(AI23,名表,8,FALSE)="","",VLOOKUP(AI23,名表,8,FALSE)))</f>
        <v>女</v>
      </c>
      <c r="AL23" s="126">
        <f>IF(I14="","",I14)</f>
        <v>31</v>
      </c>
      <c r="AM23" s="123" t="str">
        <f>IF(AL23="","",IF(VLOOKUP(AL23,名表,6,FALSE)="","",VLOOKUP(AL23,名表,6,FALSE))&amp;" "&amp;IF(VLOOKUP(AL23,名表,7,FALSE)="","",VLOOKUP(AL23,名表,7,FALSE)))</f>
        <v>あべ あきこ</v>
      </c>
      <c r="AN23" s="132" t="str">
        <f>IF(AL23="","",IF(VLOOKUP(AL23,名表,8,FALSE)="","",VLOOKUP(AL23,名表,8,FALSE)))</f>
        <v>女</v>
      </c>
      <c r="AO23" s="126">
        <f>IF(F14="","",F14)</f>
        <v>3</v>
      </c>
      <c r="AP23" s="123" t="str">
        <f>IF(AO23="","",IF(VLOOKUP(AO23,名表,6,FALSE)="","",VLOOKUP(AO23,名表,6,FALSE))&amp;" "&amp;IF(VLOOKUP(AO23,名表,7,FALSE)="","",VLOOKUP(AO23,名表,7,FALSE)))</f>
        <v>やまだ さぶろう</v>
      </c>
      <c r="AQ23" s="132" t="str">
        <f>IF(AO23="","",IF(VLOOKUP(AO23,名表,8,FALSE)="","",VLOOKUP(AO23,名表,8,FALSE)))</f>
        <v>男</v>
      </c>
      <c r="AR23" s="126">
        <f>IF(C14="","",C14)</f>
        <v>31</v>
      </c>
      <c r="AS23" s="123" t="str">
        <f>IF(AR23="","",IF(VLOOKUP(AR23,名表,6,FALSE)="","",VLOOKUP(AR23,名表,6,FALSE))&amp;" "&amp;IF(VLOOKUP(AR23,名表,7,FALSE)="","",VLOOKUP(AR23,名表,7,FALSE)))</f>
        <v>あべ あきこ</v>
      </c>
      <c r="AT23" s="132" t="str">
        <f>IF(AR23="","",IF(VLOOKUP(AR23,名表,8,FALSE)="","",VLOOKUP(AR23,名表,8,FALSE)))</f>
        <v>女</v>
      </c>
    </row>
    <row r="24" spans="3:46" ht="39.950000000000003" customHeight="1">
      <c r="C24" s="142" t="str">
        <f>IF(C23="","",IF(VLOOKUP(C23,名表,9,FALSE)="","",VLOOKUP(C23,名表,9,FALSE)))</f>
        <v/>
      </c>
      <c r="D24" s="127" t="str">
        <f>IF(C23="","",IF(VLOOKUP(C23,名表,3,FALSE)="","",VLOOKUP(C23,名表,3,FALSE)))</f>
        <v>伊藤</v>
      </c>
      <c r="E24" s="144" t="str">
        <f>IF(C23="","",IF(VLOOKUP(C23,名表,11,FALSE)="","",VLOOKUP(C23,名表,11,FALSE)))</f>
        <v/>
      </c>
      <c r="F24" s="142" t="str">
        <f>IF(F23="","",IF(VLOOKUP(F23,名表,9,FALSE)="","",VLOOKUP(F23,名表,9,FALSE)))</f>
        <v/>
      </c>
      <c r="G24" s="127" t="str">
        <f>IF(F23="","",IF(VLOOKUP(F23,名表,3,FALSE)="","",VLOOKUP(F23,名表,3,FALSE)))</f>
        <v>市川</v>
      </c>
      <c r="H24" s="144" t="str">
        <f>IF(F23="","",IF(VLOOKUP(F23,名表,11,FALSE)="","",VLOOKUP(F23,名表,11,FALSE)))</f>
        <v/>
      </c>
      <c r="I24" s="142" t="str">
        <f>IF(I23="","",IF(VLOOKUP(I23,名表,9,FALSE)="","",VLOOKUP(I23,名表,9,FALSE)))</f>
        <v/>
      </c>
      <c r="J24" s="127" t="str">
        <f>IF(I23="","",IF(VLOOKUP(I23,名表,3,FALSE)="","",VLOOKUP(I23,名表,3,FALSE)))</f>
        <v>阿部</v>
      </c>
      <c r="K24" s="144" t="str">
        <f>IF(I23="","",IF(VLOOKUP(I23,名表,11,FALSE)="","",VLOOKUP(I23,名表,11,FALSE)))</f>
        <v/>
      </c>
      <c r="L24" s="142" t="str">
        <f>IF(L23="","",IF(VLOOKUP(L23,名表,9,FALSE)="","",VLOOKUP(L23,名表,9,FALSE)))</f>
        <v/>
      </c>
      <c r="M24" s="127" t="str">
        <f>IF(L23="","",IF(VLOOKUP(L23,名表,3,FALSE)="","",VLOOKUP(L23,名表,3,FALSE)))</f>
        <v>木下</v>
      </c>
      <c r="N24" s="144" t="str">
        <f>IF(L23="","",IF(VLOOKUP(L23,名表,11,FALSE)="","",VLOOKUP(L23,名表,11,FALSE)))</f>
        <v/>
      </c>
      <c r="O24" s="142" t="str">
        <f>IF(O23="","",IF(VLOOKUP(O23,名表,9,FALSE)="","",VLOOKUP(O23,名表,9,FALSE)))</f>
        <v/>
      </c>
      <c r="P24" s="127" t="str">
        <f>IF(O23="","",IF(VLOOKUP(O23,名表,3,FALSE)="","",VLOOKUP(O23,名表,3,FALSE)))</f>
        <v>阿部</v>
      </c>
      <c r="Q24" s="144" t="str">
        <f>IF(O23="","",IF(VLOOKUP(O23,名表,11,FALSE)="","",VLOOKUP(O23,名表,11,FALSE)))</f>
        <v/>
      </c>
      <c r="R24" s="142" t="str">
        <f>IF(R23="","",IF(VLOOKUP(R23,名表,9,FALSE)="","",VLOOKUP(R23,名表,9,FALSE)))</f>
        <v/>
      </c>
      <c r="S24" s="127" t="str">
        <f>IF(R23="","",IF(VLOOKUP(R23,名表,3,FALSE)="","",VLOOKUP(R23,名表,3,FALSE)))</f>
        <v>伊藤</v>
      </c>
      <c r="T24" s="144" t="str">
        <f>IF(R23="","",IF(VLOOKUP(R23,名表,11,FALSE)="","",VLOOKUP(R23,名表,11,FALSE)))</f>
        <v/>
      </c>
      <c r="U24" s="142" t="str">
        <f>IF(U23="","",IF(VLOOKUP(U23,名表,9,FALSE)="","",VLOOKUP(U23,名表,9,FALSE)))</f>
        <v/>
      </c>
      <c r="V24" s="127" t="str">
        <f>IF(U23="","",IF(VLOOKUP(U23,名表,3,FALSE)="","",VLOOKUP(U23,名表,3,FALSE)))</f>
        <v>阿部</v>
      </c>
      <c r="W24" s="144" t="str">
        <f>IF(U23="","",IF(VLOOKUP(U23,名表,11,FALSE)="","",VLOOKUP(U23,名表,11,FALSE)))</f>
        <v/>
      </c>
      <c r="Z24" s="142" t="str">
        <f>IF(Z23="","",IF(VLOOKUP(Z23,名表,9,FALSE)="","",VLOOKUP(Z23,名表,9,FALSE)))</f>
        <v/>
      </c>
      <c r="AA24" s="127" t="str">
        <f>IF(Z23="","",IF(VLOOKUP(Z23,名表,3,FALSE)="","",VLOOKUP(Z23,名表,3,FALSE)))</f>
        <v>阿部</v>
      </c>
      <c r="AB24" s="144" t="str">
        <f>IF(Z23="","",IF(VLOOKUP(Z23,名表,11,FALSE)="","",VLOOKUP(Z23,名表,11,FALSE)))</f>
        <v/>
      </c>
      <c r="AC24" s="142" t="str">
        <f>IF(AC23="","",IF(VLOOKUP(AC23,名表,9,FALSE)="","",VLOOKUP(AC23,名表,9,FALSE)))</f>
        <v/>
      </c>
      <c r="AD24" s="127" t="str">
        <f>IF(AC23="","",IF(VLOOKUP(AC23,名表,3,FALSE)="","",VLOOKUP(AC23,名表,3,FALSE)))</f>
        <v>阿部</v>
      </c>
      <c r="AE24" s="144" t="str">
        <f>IF(AC23="","",IF(VLOOKUP(AC23,名表,11,FALSE)="","",VLOOKUP(AC23,名表,11,FALSE)))</f>
        <v/>
      </c>
      <c r="AF24" s="142" t="str">
        <f>IF(AF23="","",IF(VLOOKUP(AF23,名表,9,FALSE)="","",VLOOKUP(AF23,名表,9,FALSE)))</f>
        <v/>
      </c>
      <c r="AG24" s="127" t="str">
        <f>IF(AF23="","",IF(VLOOKUP(AF23,名表,3,FALSE)="","",VLOOKUP(AF23,名表,3,FALSE)))</f>
        <v>佐野</v>
      </c>
      <c r="AH24" s="144" t="str">
        <f>IF(AF23="","",IF(VLOOKUP(AF23,名表,11,FALSE)="","",VLOOKUP(AF23,名表,11,FALSE)))</f>
        <v/>
      </c>
      <c r="AI24" s="142" t="str">
        <f>IF(AI23="","",IF(VLOOKUP(AI23,名表,9,FALSE)="","",VLOOKUP(AI23,名表,9,FALSE)))</f>
        <v/>
      </c>
      <c r="AJ24" s="127" t="str">
        <f>IF(AI23="","",IF(VLOOKUP(AI23,名表,3,FALSE)="","",VLOOKUP(AI23,名表,3,FALSE)))</f>
        <v>阿部</v>
      </c>
      <c r="AK24" s="144" t="str">
        <f>IF(AI23="","",IF(VLOOKUP(AI23,名表,11,FALSE)="","",VLOOKUP(AI23,名表,11,FALSE)))</f>
        <v/>
      </c>
      <c r="AL24" s="142" t="str">
        <f>IF(AL23="","",IF(VLOOKUP(AL23,名表,9,FALSE)="","",VLOOKUP(AL23,名表,9,FALSE)))</f>
        <v/>
      </c>
      <c r="AM24" s="127" t="str">
        <f>IF(AL23="","",IF(VLOOKUP(AL23,名表,3,FALSE)="","",VLOOKUP(AL23,名表,3,FALSE)))</f>
        <v>阿部</v>
      </c>
      <c r="AN24" s="144" t="str">
        <f>IF(AL23="","",IF(VLOOKUP(AL23,名表,11,FALSE)="","",VLOOKUP(AL23,名表,11,FALSE)))</f>
        <v/>
      </c>
      <c r="AO24" s="142" t="str">
        <f>IF(AO23="","",IF(VLOOKUP(AO23,名表,9,FALSE)="","",VLOOKUP(AO23,名表,9,FALSE)))</f>
        <v/>
      </c>
      <c r="AP24" s="127" t="str">
        <f>IF(AO23="","",IF(VLOOKUP(AO23,名表,3,FALSE)="","",VLOOKUP(AO23,名表,3,FALSE)))</f>
        <v>山田</v>
      </c>
      <c r="AQ24" s="144" t="str">
        <f>IF(AO23="","",IF(VLOOKUP(AO23,名表,11,FALSE)="","",VLOOKUP(AO23,名表,11,FALSE)))</f>
        <v/>
      </c>
      <c r="AR24" s="142" t="str">
        <f>IF(AR23="","",IF(VLOOKUP(AR23,名表,9,FALSE)="","",VLOOKUP(AR23,名表,9,FALSE)))</f>
        <v/>
      </c>
      <c r="AS24" s="127" t="str">
        <f>IF(AR23="","",IF(VLOOKUP(AR23,名表,3,FALSE)="","",VLOOKUP(AR23,名表,3,FALSE)))</f>
        <v>阿部</v>
      </c>
      <c r="AT24" s="144" t="str">
        <f>IF(AR23="","",IF(VLOOKUP(AR23,名表,11,FALSE)="","",VLOOKUP(AR23,名表,11,FALSE)))</f>
        <v/>
      </c>
    </row>
    <row r="25" spans="3:46" ht="39.950000000000003" customHeight="1" thickBot="1">
      <c r="C25" s="143" t="str">
        <f>IF(C23="","",IF(VLOOKUP(C23,名表,10,FALSE)="","",VLOOKUP(C23,名表,10,FALSE)))</f>
        <v/>
      </c>
      <c r="D25" s="131" t="str">
        <f>IF(C23="","",IF(VLOOKUP(C23,名表,4,FALSE)="","",VLOOKUP(C23,名表,4,FALSE)))</f>
        <v>次郎</v>
      </c>
      <c r="E25" s="145" t="str">
        <f>IF(C23="","",IF(VLOOKUP(C23,名表,12,FALSE)="","",VLOOKUP(C23,名表,12,FALSE)))</f>
        <v/>
      </c>
      <c r="F25" s="143" t="str">
        <f>IF(F23="","",IF(VLOOKUP(F23,名表,10,FALSE)="","",VLOOKUP(F23,名表,10,FALSE)))</f>
        <v/>
      </c>
      <c r="G25" s="131" t="str">
        <f>IF(F23="","",IF(VLOOKUP(F23,名表,4,FALSE)="","",VLOOKUP(F23,名表,4,FALSE)))</f>
        <v>美子</v>
      </c>
      <c r="H25" s="145" t="str">
        <f>IF(F23="","",IF(VLOOKUP(F23,名表,12,FALSE)="","",VLOOKUP(F23,名表,12,FALSE)))</f>
        <v/>
      </c>
      <c r="I25" s="143" t="str">
        <f>IF(I23="","",IF(VLOOKUP(I23,名表,10,FALSE)="","",VLOOKUP(I23,名表,10,FALSE)))</f>
        <v/>
      </c>
      <c r="J25" s="131" t="str">
        <f>IF(I23="","",IF(VLOOKUP(I23,名表,4,FALSE)="","",VLOOKUP(I23,名表,4,FALSE)))</f>
        <v>明子</v>
      </c>
      <c r="K25" s="145" t="str">
        <f>IF(I23="","",IF(VLOOKUP(I23,名表,12,FALSE)="","",VLOOKUP(I23,名表,12,FALSE)))</f>
        <v/>
      </c>
      <c r="L25" s="143" t="str">
        <f>IF(L23="","",IF(VLOOKUP(L23,名表,10,FALSE)="","",VLOOKUP(L23,名表,10,FALSE)))</f>
        <v/>
      </c>
      <c r="M25" s="131" t="str">
        <f>IF(L23="","",IF(VLOOKUP(L23,名表,4,FALSE)="","",VLOOKUP(L23,名表,4,FALSE)))</f>
        <v>一郎</v>
      </c>
      <c r="N25" s="145" t="str">
        <f>IF(L23="","",IF(VLOOKUP(L23,名表,12,FALSE)="","",VLOOKUP(L23,名表,12,FALSE)))</f>
        <v/>
      </c>
      <c r="O25" s="143" t="str">
        <f>IF(O23="","",IF(VLOOKUP(O23,名表,10,FALSE)="","",VLOOKUP(O23,名表,10,FALSE)))</f>
        <v/>
      </c>
      <c r="P25" s="131" t="str">
        <f>IF(O23="","",IF(VLOOKUP(O23,名表,4,FALSE)="","",VLOOKUP(O23,名表,4,FALSE)))</f>
        <v>明子</v>
      </c>
      <c r="Q25" s="145" t="str">
        <f>IF(O23="","",IF(VLOOKUP(O23,名表,12,FALSE)="","",VLOOKUP(O23,名表,12,FALSE)))</f>
        <v/>
      </c>
      <c r="R25" s="143" t="str">
        <f>IF(R23="","",IF(VLOOKUP(R23,名表,10,FALSE)="","",VLOOKUP(R23,名表,10,FALSE)))</f>
        <v/>
      </c>
      <c r="S25" s="131" t="str">
        <f>IF(R23="","",IF(VLOOKUP(R23,名表,4,FALSE)="","",VLOOKUP(R23,名表,4,FALSE)))</f>
        <v>次郎</v>
      </c>
      <c r="T25" s="145" t="str">
        <f>IF(R23="","",IF(VLOOKUP(R23,名表,12,FALSE)="","",VLOOKUP(R23,名表,12,FALSE)))</f>
        <v/>
      </c>
      <c r="U25" s="143" t="str">
        <f>IF(U23="","",IF(VLOOKUP(U23,名表,10,FALSE)="","",VLOOKUP(U23,名表,10,FALSE)))</f>
        <v/>
      </c>
      <c r="V25" s="131" t="str">
        <f>IF(U23="","",IF(VLOOKUP(U23,名表,4,FALSE)="","",VLOOKUP(U23,名表,4,FALSE)))</f>
        <v>明子</v>
      </c>
      <c r="W25" s="145" t="str">
        <f>IF(U23="","",IF(VLOOKUP(U23,名表,12,FALSE)="","",VLOOKUP(U23,名表,12,FALSE)))</f>
        <v/>
      </c>
      <c r="Z25" s="143" t="str">
        <f>IF(Z23="","",IF(VLOOKUP(Z23,名表,10,FALSE)="","",VLOOKUP(Z23,名表,10,FALSE)))</f>
        <v/>
      </c>
      <c r="AA25" s="131" t="str">
        <f>IF(Z23="","",IF(VLOOKUP(Z23,名表,4,FALSE)="","",VLOOKUP(Z23,名表,4,FALSE)))</f>
        <v>明子</v>
      </c>
      <c r="AB25" s="145" t="str">
        <f>IF(Z23="","",IF(VLOOKUP(Z23,名表,12,FALSE)="","",VLOOKUP(Z23,名表,12,FALSE)))</f>
        <v/>
      </c>
      <c r="AC25" s="143" t="str">
        <f>IF(AC23="","",IF(VLOOKUP(AC23,名表,10,FALSE)="","",VLOOKUP(AC23,名表,10,FALSE)))</f>
        <v/>
      </c>
      <c r="AD25" s="131" t="str">
        <f>IF(AC23="","",IF(VLOOKUP(AC23,名表,4,FALSE)="","",VLOOKUP(AC23,名表,4,FALSE)))</f>
        <v>明子</v>
      </c>
      <c r="AE25" s="145" t="str">
        <f>IF(AC23="","",IF(VLOOKUP(AC23,名表,12,FALSE)="","",VLOOKUP(AC23,名表,12,FALSE)))</f>
        <v/>
      </c>
      <c r="AF25" s="143" t="str">
        <f>IF(AF23="","",IF(VLOOKUP(AF23,名表,10,FALSE)="","",VLOOKUP(AF23,名表,10,FALSE)))</f>
        <v/>
      </c>
      <c r="AG25" s="131" t="str">
        <f>IF(AF23="","",IF(VLOOKUP(AF23,名表,4,FALSE)="","",VLOOKUP(AF23,名表,4,FALSE)))</f>
        <v>武</v>
      </c>
      <c r="AH25" s="145" t="str">
        <f>IF(AF23="","",IF(VLOOKUP(AF23,名表,12,FALSE)="","",VLOOKUP(AF23,名表,12,FALSE)))</f>
        <v/>
      </c>
      <c r="AI25" s="143" t="str">
        <f>IF(AI23="","",IF(VLOOKUP(AI23,名表,10,FALSE)="","",VLOOKUP(AI23,名表,10,FALSE)))</f>
        <v/>
      </c>
      <c r="AJ25" s="131" t="str">
        <f>IF(AI23="","",IF(VLOOKUP(AI23,名表,4,FALSE)="","",VLOOKUP(AI23,名表,4,FALSE)))</f>
        <v>明子</v>
      </c>
      <c r="AK25" s="145" t="str">
        <f>IF(AI23="","",IF(VLOOKUP(AI23,名表,12,FALSE)="","",VLOOKUP(AI23,名表,12,FALSE)))</f>
        <v/>
      </c>
      <c r="AL25" s="143" t="str">
        <f>IF(AL23="","",IF(VLOOKUP(AL23,名表,10,FALSE)="","",VLOOKUP(AL23,名表,10,FALSE)))</f>
        <v/>
      </c>
      <c r="AM25" s="131" t="str">
        <f>IF(AL23="","",IF(VLOOKUP(AL23,名表,4,FALSE)="","",VLOOKUP(AL23,名表,4,FALSE)))</f>
        <v>明子</v>
      </c>
      <c r="AN25" s="145" t="str">
        <f>IF(AL23="","",IF(VLOOKUP(AL23,名表,12,FALSE)="","",VLOOKUP(AL23,名表,12,FALSE)))</f>
        <v/>
      </c>
      <c r="AO25" s="143" t="str">
        <f>IF(AO23="","",IF(VLOOKUP(AO23,名表,10,FALSE)="","",VLOOKUP(AO23,名表,10,FALSE)))</f>
        <v/>
      </c>
      <c r="AP25" s="131" t="str">
        <f>IF(AO23="","",IF(VLOOKUP(AO23,名表,4,FALSE)="","",VLOOKUP(AO23,名表,4,FALSE)))</f>
        <v>三郎</v>
      </c>
      <c r="AQ25" s="145" t="str">
        <f>IF(AO23="","",IF(VLOOKUP(AO23,名表,12,FALSE)="","",VLOOKUP(AO23,名表,12,FALSE)))</f>
        <v/>
      </c>
      <c r="AR25" s="143" t="str">
        <f>IF(AR23="","",IF(VLOOKUP(AR23,名表,10,FALSE)="","",VLOOKUP(AR23,名表,10,FALSE)))</f>
        <v/>
      </c>
      <c r="AS25" s="131" t="str">
        <f>IF(AR23="","",IF(VLOOKUP(AR23,名表,4,FALSE)="","",VLOOKUP(AR23,名表,4,FALSE)))</f>
        <v>明子</v>
      </c>
      <c r="AT25" s="145" t="str">
        <f>IF(AR23="","",IF(VLOOKUP(AR23,名表,12,FALSE)="","",VLOOKUP(AR23,名表,12,FALSE)))</f>
        <v/>
      </c>
    </row>
    <row r="26" spans="3:46" ht="15" customHeight="1" thickTop="1">
      <c r="C26" s="126">
        <v>1</v>
      </c>
      <c r="D26" s="123" t="str">
        <f>IF(C26="","",IF(VLOOKUP(C26,名表,6,FALSE)="","",VLOOKUP(C26,名表,6,FALSE))&amp;" "&amp;IF(VLOOKUP(C26,名表,7,FALSE)="","",VLOOKUP(C26,名表,7,FALSE)))</f>
        <v>さとう たろう</v>
      </c>
      <c r="E26" s="132" t="str">
        <f>IF(C26="","",IF(VLOOKUP(C26,名表,8,FALSE)="","",VLOOKUP(C26,名表,8,FALSE)))</f>
        <v>男</v>
      </c>
      <c r="F26" s="126">
        <v>31</v>
      </c>
      <c r="G26" s="123" t="str">
        <f>IF(F26="","",IF(VLOOKUP(F26,名表,6,FALSE)="","",VLOOKUP(F26,名表,6,FALSE))&amp;" "&amp;IF(VLOOKUP(F26,名表,7,FALSE)="","",VLOOKUP(F26,名表,7,FALSE)))</f>
        <v>あべ あきこ</v>
      </c>
      <c r="H26" s="132" t="str">
        <f>IF(F26="","",IF(VLOOKUP(F26,名表,8,FALSE)="","",VLOOKUP(F26,名表,8,FALSE)))</f>
        <v>女</v>
      </c>
      <c r="I26" s="126">
        <v>31</v>
      </c>
      <c r="J26" s="123" t="str">
        <f>IF(I26="","",IF(VLOOKUP(I26,名表,6,FALSE)="","",VLOOKUP(I26,名表,6,FALSE))&amp;" "&amp;IF(VLOOKUP(I26,名表,7,FALSE)="","",VLOOKUP(I26,名表,7,FALSE)))</f>
        <v>あべ あきこ</v>
      </c>
      <c r="K26" s="132" t="str">
        <f>IF(I26="","",IF(VLOOKUP(I26,名表,8,FALSE)="","",VLOOKUP(I26,名表,8,FALSE)))</f>
        <v>女</v>
      </c>
      <c r="L26" s="126">
        <v>31</v>
      </c>
      <c r="M26" s="123" t="str">
        <f>IF(L26="","",IF(VLOOKUP(L26,名表,6,FALSE)="","",VLOOKUP(L26,名表,6,FALSE))&amp;" "&amp;IF(VLOOKUP(L26,名表,7,FALSE)="","",VLOOKUP(L26,名表,7,FALSE)))</f>
        <v>あべ あきこ</v>
      </c>
      <c r="N26" s="132" t="str">
        <f>IF(L26="","",IF(VLOOKUP(L26,名表,8,FALSE)="","",VLOOKUP(L26,名表,8,FALSE)))</f>
        <v>女</v>
      </c>
      <c r="O26" s="126">
        <v>31</v>
      </c>
      <c r="P26" s="123" t="str">
        <f>IF(O26="","",IF(VLOOKUP(O26,名表,6,FALSE)="","",VLOOKUP(O26,名表,6,FALSE))&amp;" "&amp;IF(VLOOKUP(O26,名表,7,FALSE)="","",VLOOKUP(O26,名表,7,FALSE)))</f>
        <v>あべ あきこ</v>
      </c>
      <c r="Q26" s="132" t="str">
        <f>IF(O26="","",IF(VLOOKUP(O26,名表,8,FALSE)="","",VLOOKUP(O26,名表,8,FALSE)))</f>
        <v>女</v>
      </c>
      <c r="R26" s="126">
        <v>31</v>
      </c>
      <c r="S26" s="123" t="str">
        <f>IF(R26="","",IF(VLOOKUP(R26,名表,6,FALSE)="","",VLOOKUP(R26,名表,6,FALSE))&amp;" "&amp;IF(VLOOKUP(R26,名表,7,FALSE)="","",VLOOKUP(R26,名表,7,FALSE)))</f>
        <v>あべ あきこ</v>
      </c>
      <c r="T26" s="132" t="str">
        <f>IF(R26="","",IF(VLOOKUP(R26,名表,8,FALSE)="","",VLOOKUP(R26,名表,8,FALSE)))</f>
        <v>女</v>
      </c>
      <c r="U26" s="126">
        <v>31</v>
      </c>
      <c r="V26" s="123" t="str">
        <f>IF(U26="","",IF(VLOOKUP(U26,名表,6,FALSE)="","",VLOOKUP(U26,名表,6,FALSE))&amp;" "&amp;IF(VLOOKUP(U26,名表,7,FALSE)="","",VLOOKUP(U26,名表,7,FALSE)))</f>
        <v>あべ あきこ</v>
      </c>
      <c r="W26" s="132" t="str">
        <f>IF(U26="","",IF(VLOOKUP(U26,名表,8,FALSE)="","",VLOOKUP(U26,名表,8,FALSE)))</f>
        <v>女</v>
      </c>
      <c r="Z26" s="126">
        <f>IF(U11="","",U11)</f>
        <v>31</v>
      </c>
      <c r="AA26" s="123" t="str">
        <f>IF(Z26="","",IF(VLOOKUP(Z26,名表,6,FALSE)="","",VLOOKUP(Z26,名表,6,FALSE))&amp;" "&amp;IF(VLOOKUP(Z26,名表,7,FALSE)="","",VLOOKUP(Z26,名表,7,FALSE)))</f>
        <v>あべ あきこ</v>
      </c>
      <c r="AB26" s="132" t="str">
        <f>IF(Z26="","",IF(VLOOKUP(Z26,名表,8,FALSE)="","",VLOOKUP(Z26,名表,8,FALSE)))</f>
        <v>女</v>
      </c>
      <c r="AC26" s="126">
        <f>IF(R11="","",R11)</f>
        <v>31</v>
      </c>
      <c r="AD26" s="123" t="str">
        <f>IF(AC26="","",IF(VLOOKUP(AC26,名表,6,FALSE)="","",VLOOKUP(AC26,名表,6,FALSE))&amp;" "&amp;IF(VLOOKUP(AC26,名表,7,FALSE)="","",VLOOKUP(AC26,名表,7,FALSE)))</f>
        <v>あべ あきこ</v>
      </c>
      <c r="AE26" s="132" t="str">
        <f>IF(AC26="","",IF(VLOOKUP(AC26,名表,8,FALSE)="","",VLOOKUP(AC26,名表,8,FALSE)))</f>
        <v>女</v>
      </c>
      <c r="AF26" s="126">
        <f>IF(O11="","",O11)</f>
        <v>31</v>
      </c>
      <c r="AG26" s="123" t="str">
        <f>IF(AF26="","",IF(VLOOKUP(AF26,名表,6,FALSE)="","",VLOOKUP(AF26,名表,6,FALSE))&amp;" "&amp;IF(VLOOKUP(AF26,名表,7,FALSE)="","",VLOOKUP(AF26,名表,7,FALSE)))</f>
        <v>あべ あきこ</v>
      </c>
      <c r="AH26" s="132" t="str">
        <f>IF(AF26="","",IF(VLOOKUP(AF26,名表,8,FALSE)="","",VLOOKUP(AF26,名表,8,FALSE)))</f>
        <v>女</v>
      </c>
      <c r="AI26" s="126">
        <f>IF(L11="","",L11)</f>
        <v>31</v>
      </c>
      <c r="AJ26" s="123" t="str">
        <f>IF(AI26="","",IF(VLOOKUP(AI26,名表,6,FALSE)="","",VLOOKUP(AI26,名表,6,FALSE))&amp;" "&amp;IF(VLOOKUP(AI26,名表,7,FALSE)="","",VLOOKUP(AI26,名表,7,FALSE)))</f>
        <v>あべ あきこ</v>
      </c>
      <c r="AK26" s="132" t="str">
        <f>IF(AI26="","",IF(VLOOKUP(AI26,名表,8,FALSE)="","",VLOOKUP(AI26,名表,8,FALSE)))</f>
        <v>女</v>
      </c>
      <c r="AL26" s="126">
        <f>IF(I11="","",I11)</f>
        <v>31</v>
      </c>
      <c r="AM26" s="123" t="str">
        <f>IF(AL26="","",IF(VLOOKUP(AL26,名表,6,FALSE)="","",VLOOKUP(AL26,名表,6,FALSE))&amp;" "&amp;IF(VLOOKUP(AL26,名表,7,FALSE)="","",VLOOKUP(AL26,名表,7,FALSE)))</f>
        <v>あべ あきこ</v>
      </c>
      <c r="AN26" s="132" t="str">
        <f>IF(AL26="","",IF(VLOOKUP(AL26,名表,8,FALSE)="","",VLOOKUP(AL26,名表,8,FALSE)))</f>
        <v>女</v>
      </c>
      <c r="AO26" s="126">
        <f>IF(F11="","",F11)</f>
        <v>31</v>
      </c>
      <c r="AP26" s="123" t="str">
        <f>IF(AO26="","",IF(VLOOKUP(AO26,名表,6,FALSE)="","",VLOOKUP(AO26,名表,6,FALSE))&amp;" "&amp;IF(VLOOKUP(AO26,名表,7,FALSE)="","",VLOOKUP(AO26,名表,7,FALSE)))</f>
        <v>あべ あきこ</v>
      </c>
      <c r="AQ26" s="132" t="str">
        <f>IF(AO26="","",IF(VLOOKUP(AO26,名表,8,FALSE)="","",VLOOKUP(AO26,名表,8,FALSE)))</f>
        <v>女</v>
      </c>
      <c r="AR26" s="126">
        <f>IF(C11="","",C11)</f>
        <v>1</v>
      </c>
      <c r="AS26" s="123" t="str">
        <f>IF(AR26="","",IF(VLOOKUP(AR26,名表,6,FALSE)="","",VLOOKUP(AR26,名表,6,FALSE))&amp;" "&amp;IF(VLOOKUP(AR26,名表,7,FALSE)="","",VLOOKUP(AR26,名表,7,FALSE)))</f>
        <v>さとう たろう</v>
      </c>
      <c r="AT26" s="132" t="str">
        <f>IF(AR26="","",IF(VLOOKUP(AR26,名表,8,FALSE)="","",VLOOKUP(AR26,名表,8,FALSE)))</f>
        <v>男</v>
      </c>
    </row>
    <row r="27" spans="3:46" ht="39.950000000000003" customHeight="1">
      <c r="C27" s="142" t="str">
        <f>IF(C26="","",IF(VLOOKUP(C26,名表,9,FALSE)="","",VLOOKUP(C26,名表,9,FALSE)))</f>
        <v>班長</v>
      </c>
      <c r="D27" s="127" t="str">
        <f>IF(C26="","",IF(VLOOKUP(C26,名表,3,FALSE)="","",VLOOKUP(C26,名表,3,FALSE)))</f>
        <v>佐藤</v>
      </c>
      <c r="E27" s="144" t="str">
        <f>IF(C26="","",IF(VLOOKUP(C26,名表,11,FALSE)="","",VLOOKUP(C26,名表,11,FALSE)))</f>
        <v>★</v>
      </c>
      <c r="F27" s="142" t="str">
        <f>IF(F26="","",IF(VLOOKUP(F26,名表,9,FALSE)="","",VLOOKUP(F26,名表,9,FALSE)))</f>
        <v/>
      </c>
      <c r="G27" s="127" t="str">
        <f>IF(F26="","",IF(VLOOKUP(F26,名表,3,FALSE)="","",VLOOKUP(F26,名表,3,FALSE)))</f>
        <v>阿部</v>
      </c>
      <c r="H27" s="144" t="str">
        <f>IF(F26="","",IF(VLOOKUP(F26,名表,11,FALSE)="","",VLOOKUP(F26,名表,11,FALSE)))</f>
        <v/>
      </c>
      <c r="I27" s="142" t="str">
        <f>IF(I26="","",IF(VLOOKUP(I26,名表,9,FALSE)="","",VLOOKUP(I26,名表,9,FALSE)))</f>
        <v/>
      </c>
      <c r="J27" s="127" t="str">
        <f>IF(I26="","",IF(VLOOKUP(I26,名表,3,FALSE)="","",VLOOKUP(I26,名表,3,FALSE)))</f>
        <v>阿部</v>
      </c>
      <c r="K27" s="144" t="str">
        <f>IF(I26="","",IF(VLOOKUP(I26,名表,11,FALSE)="","",VLOOKUP(I26,名表,11,FALSE)))</f>
        <v/>
      </c>
      <c r="L27" s="142" t="str">
        <f>IF(L26="","",IF(VLOOKUP(L26,名表,9,FALSE)="","",VLOOKUP(L26,名表,9,FALSE)))</f>
        <v/>
      </c>
      <c r="M27" s="127" t="str">
        <f>IF(L26="","",IF(VLOOKUP(L26,名表,3,FALSE)="","",VLOOKUP(L26,名表,3,FALSE)))</f>
        <v>阿部</v>
      </c>
      <c r="N27" s="144" t="str">
        <f>IF(L26="","",IF(VLOOKUP(L26,名表,11,FALSE)="","",VLOOKUP(L26,名表,11,FALSE)))</f>
        <v/>
      </c>
      <c r="O27" s="142" t="str">
        <f>IF(O26="","",IF(VLOOKUP(O26,名表,9,FALSE)="","",VLOOKUP(O26,名表,9,FALSE)))</f>
        <v/>
      </c>
      <c r="P27" s="127" t="str">
        <f>IF(O26="","",IF(VLOOKUP(O26,名表,3,FALSE)="","",VLOOKUP(O26,名表,3,FALSE)))</f>
        <v>阿部</v>
      </c>
      <c r="Q27" s="144" t="str">
        <f>IF(O26="","",IF(VLOOKUP(O26,名表,11,FALSE)="","",VLOOKUP(O26,名表,11,FALSE)))</f>
        <v/>
      </c>
      <c r="R27" s="142" t="str">
        <f>IF(R26="","",IF(VLOOKUP(R26,名表,9,FALSE)="","",VLOOKUP(R26,名表,9,FALSE)))</f>
        <v/>
      </c>
      <c r="S27" s="127" t="str">
        <f>IF(R26="","",IF(VLOOKUP(R26,名表,3,FALSE)="","",VLOOKUP(R26,名表,3,FALSE)))</f>
        <v>阿部</v>
      </c>
      <c r="T27" s="144" t="str">
        <f>IF(R26="","",IF(VLOOKUP(R26,名表,11,FALSE)="","",VLOOKUP(R26,名表,11,FALSE)))</f>
        <v/>
      </c>
      <c r="U27" s="142" t="str">
        <f>IF(U26="","",IF(VLOOKUP(U26,名表,9,FALSE)="","",VLOOKUP(U26,名表,9,FALSE)))</f>
        <v/>
      </c>
      <c r="V27" s="127" t="str">
        <f>IF(U26="","",IF(VLOOKUP(U26,名表,3,FALSE)="","",VLOOKUP(U26,名表,3,FALSE)))</f>
        <v>阿部</v>
      </c>
      <c r="W27" s="144" t="str">
        <f>IF(U26="","",IF(VLOOKUP(U26,名表,11,FALSE)="","",VLOOKUP(U26,名表,11,FALSE)))</f>
        <v/>
      </c>
      <c r="Z27" s="142" t="str">
        <f>IF(Z26="","",IF(VLOOKUP(Z26,名表,9,FALSE)="","",VLOOKUP(Z26,名表,9,FALSE)))</f>
        <v/>
      </c>
      <c r="AA27" s="127" t="str">
        <f>IF(Z26="","",IF(VLOOKUP(Z26,名表,3,FALSE)="","",VLOOKUP(Z26,名表,3,FALSE)))</f>
        <v>阿部</v>
      </c>
      <c r="AB27" s="144" t="str">
        <f>IF(Z26="","",IF(VLOOKUP(Z26,名表,11,FALSE)="","",VLOOKUP(Z26,名表,11,FALSE)))</f>
        <v/>
      </c>
      <c r="AC27" s="142" t="str">
        <f>IF(AC26="","",IF(VLOOKUP(AC26,名表,9,FALSE)="","",VLOOKUP(AC26,名表,9,FALSE)))</f>
        <v/>
      </c>
      <c r="AD27" s="127" t="str">
        <f>IF(AC26="","",IF(VLOOKUP(AC26,名表,3,FALSE)="","",VLOOKUP(AC26,名表,3,FALSE)))</f>
        <v>阿部</v>
      </c>
      <c r="AE27" s="144" t="str">
        <f>IF(AC26="","",IF(VLOOKUP(AC26,名表,11,FALSE)="","",VLOOKUP(AC26,名表,11,FALSE)))</f>
        <v/>
      </c>
      <c r="AF27" s="142" t="str">
        <f>IF(AF26="","",IF(VLOOKUP(AF26,名表,9,FALSE)="","",VLOOKUP(AF26,名表,9,FALSE)))</f>
        <v/>
      </c>
      <c r="AG27" s="127" t="str">
        <f>IF(AF26="","",IF(VLOOKUP(AF26,名表,3,FALSE)="","",VLOOKUP(AF26,名表,3,FALSE)))</f>
        <v>阿部</v>
      </c>
      <c r="AH27" s="144" t="str">
        <f>IF(AF26="","",IF(VLOOKUP(AF26,名表,11,FALSE)="","",VLOOKUP(AF26,名表,11,FALSE)))</f>
        <v/>
      </c>
      <c r="AI27" s="142" t="str">
        <f>IF(AI26="","",IF(VLOOKUP(AI26,名表,9,FALSE)="","",VLOOKUP(AI26,名表,9,FALSE)))</f>
        <v/>
      </c>
      <c r="AJ27" s="127" t="str">
        <f>IF(AI26="","",IF(VLOOKUP(AI26,名表,3,FALSE)="","",VLOOKUP(AI26,名表,3,FALSE)))</f>
        <v>阿部</v>
      </c>
      <c r="AK27" s="144" t="str">
        <f>IF(AI26="","",IF(VLOOKUP(AI26,名表,11,FALSE)="","",VLOOKUP(AI26,名表,11,FALSE)))</f>
        <v/>
      </c>
      <c r="AL27" s="142" t="str">
        <f>IF(AL26="","",IF(VLOOKUP(AL26,名表,9,FALSE)="","",VLOOKUP(AL26,名表,9,FALSE)))</f>
        <v/>
      </c>
      <c r="AM27" s="127" t="str">
        <f>IF(AL26="","",IF(VLOOKUP(AL26,名表,3,FALSE)="","",VLOOKUP(AL26,名表,3,FALSE)))</f>
        <v>阿部</v>
      </c>
      <c r="AN27" s="144" t="str">
        <f>IF(AL26="","",IF(VLOOKUP(AL26,名表,11,FALSE)="","",VLOOKUP(AL26,名表,11,FALSE)))</f>
        <v/>
      </c>
      <c r="AO27" s="142" t="str">
        <f>IF(AO26="","",IF(VLOOKUP(AO26,名表,9,FALSE)="","",VLOOKUP(AO26,名表,9,FALSE)))</f>
        <v/>
      </c>
      <c r="AP27" s="127" t="str">
        <f>IF(AO26="","",IF(VLOOKUP(AO26,名表,3,FALSE)="","",VLOOKUP(AO26,名表,3,FALSE)))</f>
        <v>阿部</v>
      </c>
      <c r="AQ27" s="144" t="str">
        <f>IF(AO26="","",IF(VLOOKUP(AO26,名表,11,FALSE)="","",VLOOKUP(AO26,名表,11,FALSE)))</f>
        <v/>
      </c>
      <c r="AR27" s="142" t="str">
        <f>IF(AR26="","",IF(VLOOKUP(AR26,名表,9,FALSE)="","",VLOOKUP(AR26,名表,9,FALSE)))</f>
        <v>班長</v>
      </c>
      <c r="AS27" s="127" t="str">
        <f>IF(AR26="","",IF(VLOOKUP(AR26,名表,3,FALSE)="","",VLOOKUP(AR26,名表,3,FALSE)))</f>
        <v>佐藤</v>
      </c>
      <c r="AT27" s="144" t="str">
        <f>IF(AR26="","",IF(VLOOKUP(AR26,名表,11,FALSE)="","",VLOOKUP(AR26,名表,11,FALSE)))</f>
        <v>★</v>
      </c>
    </row>
    <row r="28" spans="3:46" ht="39.950000000000003" customHeight="1" thickBot="1">
      <c r="C28" s="143" t="str">
        <f>IF(C26="","",IF(VLOOKUP(C26,名表,10,FALSE)="","",VLOOKUP(C26,名表,10,FALSE)))</f>
        <v>当番</v>
      </c>
      <c r="D28" s="131" t="str">
        <f>IF(C26="","",IF(VLOOKUP(C26,名表,4,FALSE)="","",VLOOKUP(C26,名表,4,FALSE)))</f>
        <v>太郎</v>
      </c>
      <c r="E28" s="145" t="str">
        <f>IF(C26="","",IF(VLOOKUP(C26,名表,12,FALSE)="","",VLOOKUP(C26,名表,12,FALSE)))</f>
        <v>◎</v>
      </c>
      <c r="F28" s="143" t="str">
        <f>IF(F26="","",IF(VLOOKUP(F26,名表,10,FALSE)="","",VLOOKUP(F26,名表,10,FALSE)))</f>
        <v/>
      </c>
      <c r="G28" s="131" t="str">
        <f>IF(F26="","",IF(VLOOKUP(F26,名表,4,FALSE)="","",VLOOKUP(F26,名表,4,FALSE)))</f>
        <v>明子</v>
      </c>
      <c r="H28" s="145" t="str">
        <f>IF(F26="","",IF(VLOOKUP(F26,名表,12,FALSE)="","",VLOOKUP(F26,名表,12,FALSE)))</f>
        <v/>
      </c>
      <c r="I28" s="143" t="str">
        <f>IF(I26="","",IF(VLOOKUP(I26,名表,10,FALSE)="","",VLOOKUP(I26,名表,10,FALSE)))</f>
        <v/>
      </c>
      <c r="J28" s="131" t="str">
        <f>IF(I26="","",IF(VLOOKUP(I26,名表,4,FALSE)="","",VLOOKUP(I26,名表,4,FALSE)))</f>
        <v>明子</v>
      </c>
      <c r="K28" s="145" t="str">
        <f>IF(I26="","",IF(VLOOKUP(I26,名表,12,FALSE)="","",VLOOKUP(I26,名表,12,FALSE)))</f>
        <v/>
      </c>
      <c r="L28" s="143" t="str">
        <f>IF(L26="","",IF(VLOOKUP(L26,名表,10,FALSE)="","",VLOOKUP(L26,名表,10,FALSE)))</f>
        <v/>
      </c>
      <c r="M28" s="131" t="str">
        <f>IF(L26="","",IF(VLOOKUP(L26,名表,4,FALSE)="","",VLOOKUP(L26,名表,4,FALSE)))</f>
        <v>明子</v>
      </c>
      <c r="N28" s="145" t="str">
        <f>IF(L26="","",IF(VLOOKUP(L26,名表,12,FALSE)="","",VLOOKUP(L26,名表,12,FALSE)))</f>
        <v/>
      </c>
      <c r="O28" s="143" t="str">
        <f>IF(O26="","",IF(VLOOKUP(O26,名表,10,FALSE)="","",VLOOKUP(O26,名表,10,FALSE)))</f>
        <v/>
      </c>
      <c r="P28" s="131" t="str">
        <f>IF(O26="","",IF(VLOOKUP(O26,名表,4,FALSE)="","",VLOOKUP(O26,名表,4,FALSE)))</f>
        <v>明子</v>
      </c>
      <c r="Q28" s="145" t="str">
        <f>IF(O26="","",IF(VLOOKUP(O26,名表,12,FALSE)="","",VLOOKUP(O26,名表,12,FALSE)))</f>
        <v/>
      </c>
      <c r="R28" s="143" t="str">
        <f>IF(R26="","",IF(VLOOKUP(R26,名表,10,FALSE)="","",VLOOKUP(R26,名表,10,FALSE)))</f>
        <v/>
      </c>
      <c r="S28" s="131" t="str">
        <f>IF(R26="","",IF(VLOOKUP(R26,名表,4,FALSE)="","",VLOOKUP(R26,名表,4,FALSE)))</f>
        <v>明子</v>
      </c>
      <c r="T28" s="145" t="str">
        <f>IF(R26="","",IF(VLOOKUP(R26,名表,12,FALSE)="","",VLOOKUP(R26,名表,12,FALSE)))</f>
        <v/>
      </c>
      <c r="U28" s="143" t="str">
        <f>IF(U26="","",IF(VLOOKUP(U26,名表,10,FALSE)="","",VLOOKUP(U26,名表,10,FALSE)))</f>
        <v/>
      </c>
      <c r="V28" s="131" t="str">
        <f>IF(U26="","",IF(VLOOKUP(U26,名表,4,FALSE)="","",VLOOKUP(U26,名表,4,FALSE)))</f>
        <v>明子</v>
      </c>
      <c r="W28" s="145" t="str">
        <f>IF(U26="","",IF(VLOOKUP(U26,名表,12,FALSE)="","",VLOOKUP(U26,名表,12,FALSE)))</f>
        <v/>
      </c>
      <c r="Z28" s="143" t="str">
        <f>IF(Z26="","",IF(VLOOKUP(Z26,名表,10,FALSE)="","",VLOOKUP(Z26,名表,10,FALSE)))</f>
        <v/>
      </c>
      <c r="AA28" s="131" t="str">
        <f>IF(Z26="","",IF(VLOOKUP(Z26,名表,4,FALSE)="","",VLOOKUP(Z26,名表,4,FALSE)))</f>
        <v>明子</v>
      </c>
      <c r="AB28" s="145" t="str">
        <f>IF(Z26="","",IF(VLOOKUP(Z26,名表,12,FALSE)="","",VLOOKUP(Z26,名表,12,FALSE)))</f>
        <v/>
      </c>
      <c r="AC28" s="143" t="str">
        <f>IF(AC26="","",IF(VLOOKUP(AC26,名表,10,FALSE)="","",VLOOKUP(AC26,名表,10,FALSE)))</f>
        <v/>
      </c>
      <c r="AD28" s="131" t="str">
        <f>IF(AC26="","",IF(VLOOKUP(AC26,名表,4,FALSE)="","",VLOOKUP(AC26,名表,4,FALSE)))</f>
        <v>明子</v>
      </c>
      <c r="AE28" s="145" t="str">
        <f>IF(AC26="","",IF(VLOOKUP(AC26,名表,12,FALSE)="","",VLOOKUP(AC26,名表,12,FALSE)))</f>
        <v/>
      </c>
      <c r="AF28" s="143" t="str">
        <f>IF(AF26="","",IF(VLOOKUP(AF26,名表,10,FALSE)="","",VLOOKUP(AF26,名表,10,FALSE)))</f>
        <v/>
      </c>
      <c r="AG28" s="131" t="str">
        <f>IF(AF26="","",IF(VLOOKUP(AF26,名表,4,FALSE)="","",VLOOKUP(AF26,名表,4,FALSE)))</f>
        <v>明子</v>
      </c>
      <c r="AH28" s="145" t="str">
        <f>IF(AF26="","",IF(VLOOKUP(AF26,名表,12,FALSE)="","",VLOOKUP(AF26,名表,12,FALSE)))</f>
        <v/>
      </c>
      <c r="AI28" s="143" t="str">
        <f>IF(AI26="","",IF(VLOOKUP(AI26,名表,10,FALSE)="","",VLOOKUP(AI26,名表,10,FALSE)))</f>
        <v/>
      </c>
      <c r="AJ28" s="131" t="str">
        <f>IF(AI26="","",IF(VLOOKUP(AI26,名表,4,FALSE)="","",VLOOKUP(AI26,名表,4,FALSE)))</f>
        <v>明子</v>
      </c>
      <c r="AK28" s="145" t="str">
        <f>IF(AI26="","",IF(VLOOKUP(AI26,名表,12,FALSE)="","",VLOOKUP(AI26,名表,12,FALSE)))</f>
        <v/>
      </c>
      <c r="AL28" s="143" t="str">
        <f>IF(AL26="","",IF(VLOOKUP(AL26,名表,10,FALSE)="","",VLOOKUP(AL26,名表,10,FALSE)))</f>
        <v/>
      </c>
      <c r="AM28" s="131" t="str">
        <f>IF(AL26="","",IF(VLOOKUP(AL26,名表,4,FALSE)="","",VLOOKUP(AL26,名表,4,FALSE)))</f>
        <v>明子</v>
      </c>
      <c r="AN28" s="145" t="str">
        <f>IF(AL26="","",IF(VLOOKUP(AL26,名表,12,FALSE)="","",VLOOKUP(AL26,名表,12,FALSE)))</f>
        <v/>
      </c>
      <c r="AO28" s="143" t="str">
        <f>IF(AO26="","",IF(VLOOKUP(AO26,名表,10,FALSE)="","",VLOOKUP(AO26,名表,10,FALSE)))</f>
        <v/>
      </c>
      <c r="AP28" s="131" t="str">
        <f>IF(AO26="","",IF(VLOOKUP(AO26,名表,4,FALSE)="","",VLOOKUP(AO26,名表,4,FALSE)))</f>
        <v>明子</v>
      </c>
      <c r="AQ28" s="145" t="str">
        <f>IF(AO26="","",IF(VLOOKUP(AO26,名表,12,FALSE)="","",VLOOKUP(AO26,名表,12,FALSE)))</f>
        <v/>
      </c>
      <c r="AR28" s="143" t="str">
        <f>IF(AR26="","",IF(VLOOKUP(AR26,名表,10,FALSE)="","",VLOOKUP(AR26,名表,10,FALSE)))</f>
        <v>当番</v>
      </c>
      <c r="AS28" s="131" t="str">
        <f>IF(AR26="","",IF(VLOOKUP(AR26,名表,4,FALSE)="","",VLOOKUP(AR26,名表,4,FALSE)))</f>
        <v>太郎</v>
      </c>
      <c r="AT28" s="145" t="str">
        <f>IF(AR26="","",IF(VLOOKUP(AR26,名表,12,FALSE)="","",VLOOKUP(AR26,名表,12,FALSE)))</f>
        <v>◎</v>
      </c>
    </row>
    <row r="29" spans="3:46" ht="15" customHeight="1" thickTop="1">
      <c r="C29" s="123"/>
      <c r="D29" s="123"/>
      <c r="E29" s="123"/>
      <c r="F29" s="123"/>
      <c r="G29" s="123"/>
      <c r="H29" s="123"/>
      <c r="I29" s="123"/>
      <c r="J29" s="123"/>
      <c r="K29" s="123"/>
      <c r="L29" s="123"/>
      <c r="M29" s="123"/>
      <c r="N29" s="123"/>
      <c r="O29" s="123"/>
      <c r="P29" s="123"/>
      <c r="Q29" s="123"/>
      <c r="R29" s="123"/>
      <c r="S29" s="123"/>
      <c r="T29" s="123"/>
      <c r="U29" s="123"/>
      <c r="V29" s="123"/>
      <c r="W29" s="123"/>
      <c r="Z29" s="126">
        <f>IF(U8="","",U8)</f>
        <v>31</v>
      </c>
      <c r="AA29" s="123" t="str">
        <f>IF(Z29="","",IF(VLOOKUP(Z29,名表,6,FALSE)="","",VLOOKUP(Z29,名表,6,FALSE))&amp;" "&amp;IF(VLOOKUP(Z29,名表,7,FALSE)="","",VLOOKUP(Z29,名表,7,FALSE)))</f>
        <v>あべ あきこ</v>
      </c>
      <c r="AB29" s="132" t="str">
        <f>IF(Z29="","",IF(VLOOKUP(Z29,名表,8,FALSE)="","",VLOOKUP(Z29,名表,8,FALSE)))</f>
        <v>女</v>
      </c>
      <c r="AC29" s="126" t="str">
        <f>IF(R8="","",R8)</f>
        <v/>
      </c>
      <c r="AD29" s="123" t="str">
        <f>IF(AC29="","",IF(VLOOKUP(AC29,名表,6,FALSE)="","",VLOOKUP(AC29,名表,6,FALSE))&amp;" "&amp;IF(VLOOKUP(AC29,名表,7,FALSE)="","",VLOOKUP(AC29,名表,7,FALSE)))</f>
        <v/>
      </c>
      <c r="AE29" s="132" t="str">
        <f>IF(AC29="","",IF(VLOOKUP(AC29,名表,8,FALSE)="","",VLOOKUP(AC29,名表,8,FALSE)))</f>
        <v/>
      </c>
      <c r="AF29" s="126">
        <f>IF(O8="","",O8)</f>
        <v>31</v>
      </c>
      <c r="AG29" s="123" t="str">
        <f>IF(AF29="","",IF(VLOOKUP(AF29,名表,6,FALSE)="","",VLOOKUP(AF29,名表,6,FALSE))&amp;" "&amp;IF(VLOOKUP(AF29,名表,7,FALSE)="","",VLOOKUP(AF29,名表,7,FALSE)))</f>
        <v>あべ あきこ</v>
      </c>
      <c r="AH29" s="132" t="str">
        <f>IF(AF29="","",IF(VLOOKUP(AF29,名表,8,FALSE)="","",VLOOKUP(AF29,名表,8,FALSE)))</f>
        <v>女</v>
      </c>
      <c r="AI29" s="126">
        <f>IF(L8="","",L8)</f>
        <v>31</v>
      </c>
      <c r="AJ29" s="123" t="str">
        <f>IF(AI29="","",IF(VLOOKUP(AI29,名表,6,FALSE)="","",VLOOKUP(AI29,名表,6,FALSE))&amp;" "&amp;IF(VLOOKUP(AI29,名表,7,FALSE)="","",VLOOKUP(AI29,名表,7,FALSE)))</f>
        <v>あべ あきこ</v>
      </c>
      <c r="AK29" s="132" t="str">
        <f>IF(AI29="","",IF(VLOOKUP(AI29,名表,8,FALSE)="","",VLOOKUP(AI29,名表,8,FALSE)))</f>
        <v>女</v>
      </c>
      <c r="AL29" s="126" t="str">
        <f>IF(I8="","",I8)</f>
        <v/>
      </c>
      <c r="AM29" s="123" t="str">
        <f>IF(AL29="","",IF(VLOOKUP(AL29,名表,6,FALSE)="","",VLOOKUP(AL29,名表,6,FALSE))&amp;" "&amp;IF(VLOOKUP(AL29,名表,7,FALSE)="","",VLOOKUP(AL29,名表,7,FALSE)))</f>
        <v/>
      </c>
      <c r="AN29" s="132" t="str">
        <f>IF(AL29="","",IF(VLOOKUP(AL29,名表,8,FALSE)="","",VLOOKUP(AL29,名表,8,FALSE)))</f>
        <v/>
      </c>
      <c r="AO29" s="126">
        <f>IF(F8="","",F8)</f>
        <v>31</v>
      </c>
      <c r="AP29" s="123" t="str">
        <f>IF(AO29="","",IF(VLOOKUP(AO29,名表,6,FALSE)="","",VLOOKUP(AO29,名表,6,FALSE))&amp;" "&amp;IF(VLOOKUP(AO29,名表,7,FALSE)="","",VLOOKUP(AO29,名表,7,FALSE)))</f>
        <v>あべ あきこ</v>
      </c>
      <c r="AQ29" s="132" t="str">
        <f>IF(AO29="","",IF(VLOOKUP(AO29,名表,8,FALSE)="","",VLOOKUP(AO29,名表,8,FALSE)))</f>
        <v>女</v>
      </c>
      <c r="AR29" s="126" t="str">
        <f>IF(C8="","",C8)</f>
        <v/>
      </c>
      <c r="AS29" s="123" t="str">
        <f>IF(AR29="","",IF(VLOOKUP(AR29,名表,6,FALSE)="","",VLOOKUP(AR29,名表,6,FALSE))&amp;" "&amp;IF(VLOOKUP(AR29,名表,7,FALSE)="","",VLOOKUP(AR29,名表,7,FALSE)))</f>
        <v/>
      </c>
      <c r="AT29" s="132" t="str">
        <f>IF(AR29="","",IF(VLOOKUP(AR29,名表,8,FALSE)="","",VLOOKUP(AR29,名表,8,FALSE)))</f>
        <v/>
      </c>
    </row>
    <row r="30" spans="3:46" ht="39.950000000000003" customHeight="1">
      <c r="C30" s="128"/>
      <c r="D30" s="127"/>
      <c r="E30" s="127"/>
      <c r="F30" s="128"/>
      <c r="G30" s="127"/>
      <c r="H30" s="127"/>
      <c r="I30" s="128"/>
      <c r="J30" s="127"/>
      <c r="K30" s="127"/>
      <c r="L30" s="128"/>
      <c r="M30" s="127"/>
      <c r="N30" s="127"/>
      <c r="O30" s="128"/>
      <c r="P30" s="127"/>
      <c r="Q30" s="127"/>
      <c r="R30" s="128"/>
      <c r="S30" s="127"/>
      <c r="T30" s="127"/>
      <c r="U30" s="128"/>
      <c r="V30" s="127"/>
      <c r="W30" s="127"/>
      <c r="Z30" s="142" t="str">
        <f>IF(Z29="","",IF(VLOOKUP(Z29,名表,9,FALSE)="","",VLOOKUP(Z29,名表,9,FALSE)))</f>
        <v/>
      </c>
      <c r="AA30" s="127" t="str">
        <f>IF(Z29="","",IF(VLOOKUP(Z29,名表,3,FALSE)="","",VLOOKUP(Z29,名表,3,FALSE)))</f>
        <v>阿部</v>
      </c>
      <c r="AB30" s="144" t="str">
        <f>IF(Z29="","",IF(VLOOKUP(Z29,名表,11,FALSE)="","",VLOOKUP(Z29,名表,11,FALSE)))</f>
        <v/>
      </c>
      <c r="AC30" s="142" t="str">
        <f>IF(AC29="","",IF(VLOOKUP(AC29,名表,9,FALSE)="","",VLOOKUP(AC29,名表,9,FALSE)))</f>
        <v/>
      </c>
      <c r="AD30" s="127" t="str">
        <f>IF(AC29="","",IF(VLOOKUP(AC29,名表,3,FALSE)="","",VLOOKUP(AC29,名表,3,FALSE)))</f>
        <v/>
      </c>
      <c r="AE30" s="144" t="str">
        <f>IF(AC29="","",IF(VLOOKUP(AC29,名表,11,FALSE)="","",VLOOKUP(AC29,名表,11,FALSE)))</f>
        <v/>
      </c>
      <c r="AF30" s="142" t="str">
        <f>IF(AF29="","",IF(VLOOKUP(AF29,名表,9,FALSE)="","",VLOOKUP(AF29,名表,9,FALSE)))</f>
        <v/>
      </c>
      <c r="AG30" s="127" t="str">
        <f>IF(AF29="","",IF(VLOOKUP(AF29,名表,3,FALSE)="","",VLOOKUP(AF29,名表,3,FALSE)))</f>
        <v>阿部</v>
      </c>
      <c r="AH30" s="144" t="str">
        <f>IF(AF29="","",IF(VLOOKUP(AF29,名表,11,FALSE)="","",VLOOKUP(AF29,名表,11,FALSE)))</f>
        <v/>
      </c>
      <c r="AI30" s="142" t="str">
        <f>IF(AI29="","",IF(VLOOKUP(AI29,名表,9,FALSE)="","",VLOOKUP(AI29,名表,9,FALSE)))</f>
        <v/>
      </c>
      <c r="AJ30" s="127" t="str">
        <f>IF(AI29="","",IF(VLOOKUP(AI29,名表,3,FALSE)="","",VLOOKUP(AI29,名表,3,FALSE)))</f>
        <v>阿部</v>
      </c>
      <c r="AK30" s="144" t="str">
        <f>IF(AI29="","",IF(VLOOKUP(AI29,名表,11,FALSE)="","",VLOOKUP(AI29,名表,11,FALSE)))</f>
        <v/>
      </c>
      <c r="AL30" s="142" t="str">
        <f>IF(AL29="","",IF(VLOOKUP(AL29,名表,9,FALSE)="","",VLOOKUP(AL29,名表,9,FALSE)))</f>
        <v/>
      </c>
      <c r="AM30" s="127" t="str">
        <f>IF(AL29="","",IF(VLOOKUP(AL29,名表,3,FALSE)="","",VLOOKUP(AL29,名表,3,FALSE)))</f>
        <v/>
      </c>
      <c r="AN30" s="144" t="str">
        <f>IF(AL29="","",IF(VLOOKUP(AL29,名表,11,FALSE)="","",VLOOKUP(AL29,名表,11,FALSE)))</f>
        <v/>
      </c>
      <c r="AO30" s="142" t="str">
        <f>IF(AO29="","",IF(VLOOKUP(AO29,名表,9,FALSE)="","",VLOOKUP(AO29,名表,9,FALSE)))</f>
        <v/>
      </c>
      <c r="AP30" s="127" t="str">
        <f>IF(AO29="","",IF(VLOOKUP(AO29,名表,3,FALSE)="","",VLOOKUP(AO29,名表,3,FALSE)))</f>
        <v>阿部</v>
      </c>
      <c r="AQ30" s="144" t="str">
        <f>IF(AO29="","",IF(VLOOKUP(AO29,名表,11,FALSE)="","",VLOOKUP(AO29,名表,11,FALSE)))</f>
        <v/>
      </c>
      <c r="AR30" s="142" t="str">
        <f>IF(AR29="","",IF(VLOOKUP(AR29,名表,9,FALSE)="","",VLOOKUP(AR29,名表,9,FALSE)))</f>
        <v/>
      </c>
      <c r="AS30" s="127" t="str">
        <f>IF(AR29="","",IF(VLOOKUP(AR29,名表,3,FALSE)="","",VLOOKUP(AR29,名表,3,FALSE)))</f>
        <v/>
      </c>
      <c r="AT30" s="144" t="str">
        <f>IF(AR29="","",IF(VLOOKUP(AR29,名表,11,FALSE)="","",VLOOKUP(AR29,名表,11,FALSE)))</f>
        <v/>
      </c>
    </row>
    <row r="31" spans="3:46" ht="39.950000000000003" customHeight="1" thickBot="1">
      <c r="C31" s="128"/>
      <c r="D31" s="127"/>
      <c r="E31" s="127"/>
      <c r="F31" s="128"/>
      <c r="G31" s="127"/>
      <c r="H31" s="127"/>
      <c r="I31" s="128"/>
      <c r="J31" s="127"/>
      <c r="K31" s="127"/>
      <c r="L31" s="128"/>
      <c r="M31" s="127"/>
      <c r="N31" s="127"/>
      <c r="O31" s="128"/>
      <c r="P31" s="127"/>
      <c r="Q31" s="127"/>
      <c r="R31" s="128"/>
      <c r="S31" s="127"/>
      <c r="T31" s="127"/>
      <c r="U31" s="128"/>
      <c r="V31" s="127"/>
      <c r="W31" s="127"/>
      <c r="Z31" s="143" t="str">
        <f>IF(Z29="","",IF(VLOOKUP(Z29,名表,10,FALSE)="","",VLOOKUP(Z29,名表,10,FALSE)))</f>
        <v/>
      </c>
      <c r="AA31" s="131" t="str">
        <f>IF(Z29="","",IF(VLOOKUP(Z29,名表,4,FALSE)="","",VLOOKUP(Z29,名表,4,FALSE)))</f>
        <v>明子</v>
      </c>
      <c r="AB31" s="145" t="str">
        <f>IF(Z29="","",IF(VLOOKUP(Z29,名表,12,FALSE)="","",VLOOKUP(Z29,名表,12,FALSE)))</f>
        <v/>
      </c>
      <c r="AC31" s="143" t="str">
        <f>IF(AC29="","",IF(VLOOKUP(AC29,名表,10,FALSE)="","",VLOOKUP(AC29,名表,10,FALSE)))</f>
        <v/>
      </c>
      <c r="AD31" s="131" t="str">
        <f>IF(AC29="","",IF(VLOOKUP(AC29,名表,4,FALSE)="","",VLOOKUP(AC29,名表,4,FALSE)))</f>
        <v/>
      </c>
      <c r="AE31" s="145" t="str">
        <f>IF(AC29="","",IF(VLOOKUP(AC29,名表,12,FALSE)="","",VLOOKUP(AC29,名表,12,FALSE)))</f>
        <v/>
      </c>
      <c r="AF31" s="143" t="str">
        <f>IF(AF29="","",IF(VLOOKUP(AF29,名表,10,FALSE)="","",VLOOKUP(AF29,名表,10,FALSE)))</f>
        <v/>
      </c>
      <c r="AG31" s="131" t="str">
        <f>IF(AF29="","",IF(VLOOKUP(AF29,名表,4,FALSE)="","",VLOOKUP(AF29,名表,4,FALSE)))</f>
        <v>明子</v>
      </c>
      <c r="AH31" s="145" t="str">
        <f>IF(AF29="","",IF(VLOOKUP(AF29,名表,12,FALSE)="","",VLOOKUP(AF29,名表,12,FALSE)))</f>
        <v/>
      </c>
      <c r="AI31" s="143" t="str">
        <f>IF(AI29="","",IF(VLOOKUP(AI29,名表,10,FALSE)="","",VLOOKUP(AI29,名表,10,FALSE)))</f>
        <v/>
      </c>
      <c r="AJ31" s="131" t="str">
        <f>IF(AI29="","",IF(VLOOKUP(AI29,名表,4,FALSE)="","",VLOOKUP(AI29,名表,4,FALSE)))</f>
        <v>明子</v>
      </c>
      <c r="AK31" s="145" t="str">
        <f>IF(AI29="","",IF(VLOOKUP(AI29,名表,12,FALSE)="","",VLOOKUP(AI29,名表,12,FALSE)))</f>
        <v/>
      </c>
      <c r="AL31" s="143" t="str">
        <f>IF(AL29="","",IF(VLOOKUP(AL29,名表,10,FALSE)="","",VLOOKUP(AL29,名表,10,FALSE)))</f>
        <v/>
      </c>
      <c r="AM31" s="131" t="str">
        <f>IF(AL29="","",IF(VLOOKUP(AL29,名表,4,FALSE)="","",VLOOKUP(AL29,名表,4,FALSE)))</f>
        <v/>
      </c>
      <c r="AN31" s="145" t="str">
        <f>IF(AL29="","",IF(VLOOKUP(AL29,名表,12,FALSE)="","",VLOOKUP(AL29,名表,12,FALSE)))</f>
        <v/>
      </c>
      <c r="AO31" s="143" t="str">
        <f>IF(AO29="","",IF(VLOOKUP(AO29,名表,10,FALSE)="","",VLOOKUP(AO29,名表,10,FALSE)))</f>
        <v/>
      </c>
      <c r="AP31" s="131" t="str">
        <f>IF(AO29="","",IF(VLOOKUP(AO29,名表,4,FALSE)="","",VLOOKUP(AO29,名表,4,FALSE)))</f>
        <v>明子</v>
      </c>
      <c r="AQ31" s="145" t="str">
        <f>IF(AO29="","",IF(VLOOKUP(AO29,名表,12,FALSE)="","",VLOOKUP(AO29,名表,12,FALSE)))</f>
        <v/>
      </c>
      <c r="AR31" s="143" t="str">
        <f>IF(AR29="","",IF(VLOOKUP(AR29,名表,10,FALSE)="","",VLOOKUP(AR29,名表,10,FALSE)))</f>
        <v/>
      </c>
      <c r="AS31" s="131" t="str">
        <f>IF(AR29="","",IF(VLOOKUP(AR29,名表,4,FALSE)="","",VLOOKUP(AR29,名表,4,FALSE)))</f>
        <v/>
      </c>
      <c r="AT31" s="145" t="str">
        <f>IF(AR29="","",IF(VLOOKUP(AR29,名表,12,FALSE)="","",VLOOKUP(AR29,名表,12,FALSE)))</f>
        <v/>
      </c>
    </row>
    <row r="32" spans="3:46" ht="14.25" thickTop="1"/>
  </sheetData>
  <mergeCells count="8">
    <mergeCell ref="AO10:AQ10"/>
    <mergeCell ref="AR10:AS10"/>
    <mergeCell ref="D5:V5"/>
    <mergeCell ref="AA5:AS5"/>
    <mergeCell ref="I6:Q6"/>
    <mergeCell ref="AF6:AN6"/>
    <mergeCell ref="R7:T7"/>
    <mergeCell ref="U7:V7"/>
  </mergeCells>
  <phoneticPr fontId="5"/>
  <conditionalFormatting sqref="C8 C11 C14 C17 C20 C23 C26 F8 F11 F14 F17 F20 F23 F26 I8 I11 I14 I17 I20 I23 I26 L8 L11 L14 L17 L20 L23 L26 O8 O11 O14 O17 O20 O23 O26 R8 R11 R14 R17 R20 R23 R26 U8 U11 U14 U17 U20 U23 U26">
    <cfRule type="expression" dxfId="147" priority="325">
      <formula>E8="女"</formula>
    </cfRule>
  </conditionalFormatting>
  <conditionalFormatting sqref="D8 D11 D14 D17 D20 D23 D26 G8 G11 G14 G17 G20 G23 G26 J8 J11 J14 J17 J20 J23 J26 M8 M11 M14 M17 M20 M23 M26 P8 P11 P14 P17 P20 P23 P26 S8 S11 S14 S17 S20 S23 S26 V8 V11 V14 V17 V20 V23 V26">
    <cfRule type="expression" dxfId="146" priority="324">
      <formula>E8="女"</formula>
    </cfRule>
  </conditionalFormatting>
  <conditionalFormatting sqref="D9 D12 D15 D18 D21 D24 D27 G9 G12 G15 G18 G21 G24 G27 J9 J12 J15 J18 J21 J24 J27 M9 M12 M15 M18 M21 M24 M27 P9 P12 P15 P18 P21 P24 P27 S9 S12 S15 S18 S21 S24 S27 V9 V12 V15 V18 V21 V24 V27">
    <cfRule type="expression" dxfId="145" priority="323">
      <formula>E8="女"</formula>
    </cfRule>
  </conditionalFormatting>
  <conditionalFormatting sqref="D10 D13 D16 D19 D22 D25 D28 G10 G13 G16 G19 G22 G25 G28 J10 J13 J16 J19 J22 J25 J28 M10 M13 M16 M19 M22 M25 M28 P10 P13 P16 P19 P22 P25 P28 S10 S13 S16 S19 S22 S25 S28 V10 V13 V16 V19 V22 V25 V28">
    <cfRule type="expression" dxfId="144" priority="322">
      <formula>E8="女"</formula>
    </cfRule>
  </conditionalFormatting>
  <conditionalFormatting sqref="C11 C14 C20 C23 C26">
    <cfRule type="expression" dxfId="143" priority="321">
      <formula>E11="女"</formula>
    </cfRule>
  </conditionalFormatting>
  <conditionalFormatting sqref="D11 D14 D20 D23 D26">
    <cfRule type="expression" dxfId="142" priority="320">
      <formula>E11="女"</formula>
    </cfRule>
  </conditionalFormatting>
  <conditionalFormatting sqref="D12 D15 D21 D24 D27">
    <cfRule type="expression" dxfId="141" priority="319">
      <formula>E11="女"</formula>
    </cfRule>
  </conditionalFormatting>
  <conditionalFormatting sqref="D13 D16 D22 D25 D28">
    <cfRule type="expression" dxfId="140" priority="318">
      <formula>E11="女"</formula>
    </cfRule>
  </conditionalFormatting>
  <conditionalFormatting sqref="C17">
    <cfRule type="expression" dxfId="139" priority="309">
      <formula>E17="女"</formula>
    </cfRule>
  </conditionalFormatting>
  <conditionalFormatting sqref="D17">
    <cfRule type="expression" dxfId="138" priority="308">
      <formula>E17="女"</formula>
    </cfRule>
  </conditionalFormatting>
  <conditionalFormatting sqref="D18">
    <cfRule type="expression" dxfId="137" priority="307">
      <formula>E17="女"</formula>
    </cfRule>
  </conditionalFormatting>
  <conditionalFormatting sqref="D19">
    <cfRule type="expression" dxfId="136" priority="306">
      <formula>E17="女"</formula>
    </cfRule>
  </conditionalFormatting>
  <conditionalFormatting sqref="C8 C11 C14 C17 C20 C23 C26 F8 F11 F14 F17 F20 F23 F26 I8 I11 I14 I17 I20 I23 I26 L8 L11 L14 L17 L20 L23 L26 O8 O11 O14 O17 O20 O23 O26 R8 R11 R14 R17 R20 R23 R26 U8 U11 U14 U17 U20 U23 U26">
    <cfRule type="expression" dxfId="135" priority="297">
      <formula>E8="女"</formula>
    </cfRule>
  </conditionalFormatting>
  <conditionalFormatting sqref="D8 D11 D14 D17 D20 D23 D26 G8 G11 G14 G17 G20 G23 G26 J8 J11 J14 J17 J20 J23 J26 M8 M11 M14 M17 M20 M23 M26 P8 P11 P14 P17 P20 P23 P26 S8 S11 S14 S17 S20 S23 S26 V8 V11 V14 V17 V20 V23 V26">
    <cfRule type="expression" dxfId="134" priority="296">
      <formula>E8="女"</formula>
    </cfRule>
  </conditionalFormatting>
  <conditionalFormatting sqref="D9 D12 D15 D18 D21 D24 D27 G9 G12 G15 G18 G21 G24 G27 J9 J12 J15 J18 J21 J24 J27 M9 M12 M15 M18 M21 M24 M27 P9 P12 P15 P18 P21 P24 P27 S9 S12 S15 S18 S21 S24 S27 V9 V12 V15 V18 V21 V24 V27">
    <cfRule type="expression" dxfId="133" priority="295">
      <formula>E8="女"</formula>
    </cfRule>
  </conditionalFormatting>
  <conditionalFormatting sqref="D10 D13 D16 D19 D22 D25 D28 G10 G13 G16 G19 G22 G25 G28 J10 J13 J16 J19 J22 J25 J28 M10 M13 M16 M19 M22 M25 M28 P10 P13 P16 P19 P22 P25 P28 S10 S13 S16 S19 S22 S25 S28 V10 V13 V16 V19 V22 V25 V28">
    <cfRule type="expression" dxfId="132" priority="294">
      <formula>E8="女"</formula>
    </cfRule>
  </conditionalFormatting>
  <conditionalFormatting sqref="C29">
    <cfRule type="expression" dxfId="131" priority="149">
      <formula>E29="女"</formula>
    </cfRule>
  </conditionalFormatting>
  <conditionalFormatting sqref="D29">
    <cfRule type="expression" dxfId="130" priority="148">
      <formula>E29="女"</formula>
    </cfRule>
  </conditionalFormatting>
  <conditionalFormatting sqref="D30">
    <cfRule type="expression" dxfId="129" priority="147">
      <formula>E29="女"</formula>
    </cfRule>
  </conditionalFormatting>
  <conditionalFormatting sqref="D31">
    <cfRule type="expression" dxfId="128" priority="146">
      <formula>E29="女"</formula>
    </cfRule>
  </conditionalFormatting>
  <conditionalFormatting sqref="F8 I8 L8 O8 R8 U8">
    <cfRule type="expression" dxfId="127" priority="122">
      <formula>H8="女"</formula>
    </cfRule>
  </conditionalFormatting>
  <conditionalFormatting sqref="G8 J8 M8 P8 S8 V8">
    <cfRule type="expression" dxfId="126" priority="121">
      <formula>H8="女"</formula>
    </cfRule>
  </conditionalFormatting>
  <conditionalFormatting sqref="G9 J9 M9 P9 S9 V9">
    <cfRule type="expression" dxfId="125" priority="120">
      <formula>H8="女"</formula>
    </cfRule>
  </conditionalFormatting>
  <conditionalFormatting sqref="G10 J10 M10 P10 S10 V10">
    <cfRule type="expression" dxfId="124" priority="119">
      <formula>H8="女"</formula>
    </cfRule>
  </conditionalFormatting>
  <conditionalFormatting sqref="F11 I11 L11 O11 R11 U11 F14 I14 L14 O14 R14 U14 F20 I20 L20 O20 R20 U20 F23 I23 L23 O23 R23 U23 F26 I26 L26 O26 R26 U26">
    <cfRule type="expression" dxfId="123" priority="118">
      <formula>H11="女"</formula>
    </cfRule>
  </conditionalFormatting>
  <conditionalFormatting sqref="G11 J11 M11 P11 S11 V11 G14 J14 M14 P14 S14 V14 G20 J20 M20 P20 S20 V20 G23 J23 M23 P23 S23 V23 G26 J26 M26 P26 S26 V26">
    <cfRule type="expression" dxfId="122" priority="117">
      <formula>H11="女"</formula>
    </cfRule>
  </conditionalFormatting>
  <conditionalFormatting sqref="G12 J12 M12 P12 S12 V12 G15 J15 M15 P15 S15 V15 G21 J21 M21 P21 S21 V21 G24 J24 M24 P24 S24 V24 G27 J27 M27 P27 S27 V27">
    <cfRule type="expression" dxfId="121" priority="116">
      <formula>H11="女"</formula>
    </cfRule>
  </conditionalFormatting>
  <conditionalFormatting sqref="G13 J13 M13 P13 S13 V13 G16 J16 M16 P16 S16 V16 G22 J22 M22 P22 S22 V22 G25 J25 M25 P25 S25 V25 G28 J28 M28 P28 S28 V28">
    <cfRule type="expression" dxfId="120" priority="115">
      <formula>H11="女"</formula>
    </cfRule>
  </conditionalFormatting>
  <conditionalFormatting sqref="F17 I17 L17 O17 R17 U17">
    <cfRule type="expression" dxfId="119" priority="114">
      <formula>H17="女"</formula>
    </cfRule>
  </conditionalFormatting>
  <conditionalFormatting sqref="G17 J17 M17 P17 S17 V17">
    <cfRule type="expression" dxfId="118" priority="113">
      <formula>H17="女"</formula>
    </cfRule>
  </conditionalFormatting>
  <conditionalFormatting sqref="G18 J18 M18 P18 S18 V18">
    <cfRule type="expression" dxfId="117" priority="112">
      <formula>H17="女"</formula>
    </cfRule>
  </conditionalFormatting>
  <conditionalFormatting sqref="G19 J19 M19 P19 S19 V19">
    <cfRule type="expression" dxfId="116" priority="111">
      <formula>H17="女"</formula>
    </cfRule>
  </conditionalFormatting>
  <conditionalFormatting sqref="F8 I8 L8 O8 R8 U8 F11 I11 L11 O11 R11 U11 F14 I14 L14 O14 R14 U14 F17 I17 L17 O17 R17 U17 F20 I20 L20 O20 R20 U20 F23 I23 L23 O23 R23 U23 F26 I26 L26 O26 R26 U26">
    <cfRule type="expression" dxfId="115" priority="110">
      <formula>H8="女"</formula>
    </cfRule>
  </conditionalFormatting>
  <conditionalFormatting sqref="G8 J8 M8 P8 S8 V8 G11 J11 M11 P11 S11 V11 G14 J14 M14 P14 S14 V14 G17 J17 M17 P17 S17 V17 G20 J20 M20 P20 S20 V20 G23 J23 M23 P23 S23 V23 G26 J26 M26 P26 S26 V26">
    <cfRule type="expression" dxfId="114" priority="109">
      <formula>H8="女"</formula>
    </cfRule>
  </conditionalFormatting>
  <conditionalFormatting sqref="G9 J9 M9 P9 S9 V9 G12 J12 M12 P12 S12 V12 G15 J15 M15 P15 S15 V15 G18 J18 M18 P18 S18 V18 G21 J21 M21 P21 S21 V21 G24 J24 M24 P24 S24 V24 G27 J27 M27 P27 S27 V27">
    <cfRule type="expression" dxfId="113" priority="108">
      <formula>H8="女"</formula>
    </cfRule>
  </conditionalFormatting>
  <conditionalFormatting sqref="G10 J10 M10 P10 S10 V10 G13 J13 M13 P13 S13 V13 G16 J16 M16 P16 S16 V16 G19 J19 M19 P19 S19 V19 G22 J22 M22 P22 S22 V22 G25 J25 M25 P25 S25 V25 G28 J28 M28 P28 S28 V28">
    <cfRule type="expression" dxfId="112" priority="107">
      <formula>H8="女"</formula>
    </cfRule>
  </conditionalFormatting>
  <conditionalFormatting sqref="F29 I29 L29 O29 R29 U29">
    <cfRule type="expression" dxfId="111" priority="106">
      <formula>H29="女"</formula>
    </cfRule>
  </conditionalFormatting>
  <conditionalFormatting sqref="G29 J29 M29 P29 S29 V29">
    <cfRule type="expression" dxfId="110" priority="105">
      <formula>H29="女"</formula>
    </cfRule>
  </conditionalFormatting>
  <conditionalFormatting sqref="G30 J30 M30 P30 S30 V30">
    <cfRule type="expression" dxfId="109" priority="104">
      <formula>H29="女"</formula>
    </cfRule>
  </conditionalFormatting>
  <conditionalFormatting sqref="G31 J31 M31 P31 S31 V31">
    <cfRule type="expression" dxfId="108" priority="103">
      <formula>H29="女"</formula>
    </cfRule>
  </conditionalFormatting>
  <conditionalFormatting sqref="Z8 AC8 AF8 AI8 AL8 AO8 AR8">
    <cfRule type="expression" dxfId="107" priority="102">
      <formula>AB8="女"</formula>
    </cfRule>
  </conditionalFormatting>
  <conditionalFormatting sqref="AA8 AD8 AG8 AJ8 AM8 AP8 AS8">
    <cfRule type="expression" dxfId="106" priority="101">
      <formula>AB8="女"</formula>
    </cfRule>
  </conditionalFormatting>
  <conditionalFormatting sqref="AA9 AD9 AG9 AJ9 AM9 AP9 AS9">
    <cfRule type="expression" dxfId="105" priority="100">
      <formula>AB8="女"</formula>
    </cfRule>
  </conditionalFormatting>
  <conditionalFormatting sqref="AA10 AD10 AG10 AJ10 AM10">
    <cfRule type="expression" dxfId="104" priority="99">
      <formula>AB8="女"</formula>
    </cfRule>
  </conditionalFormatting>
  <conditionalFormatting sqref="Z8 AC8 AF8 AI8 AL8 AO8 AR8">
    <cfRule type="expression" dxfId="103" priority="90">
      <formula>AB8="女"</formula>
    </cfRule>
  </conditionalFormatting>
  <conditionalFormatting sqref="AA8 AD8 AG8 AJ8 AM8 AP8 AS8">
    <cfRule type="expression" dxfId="102" priority="89">
      <formula>AB8="女"</formula>
    </cfRule>
  </conditionalFormatting>
  <conditionalFormatting sqref="AA9 AD9 AG9 AJ9 AM9 AP9 AS9">
    <cfRule type="expression" dxfId="101" priority="88">
      <formula>AB8="女"</formula>
    </cfRule>
  </conditionalFormatting>
  <conditionalFormatting sqref="AA10 AD10 AG10 AJ10 AM10">
    <cfRule type="expression" dxfId="100" priority="87">
      <formula>AB8="女"</formula>
    </cfRule>
  </conditionalFormatting>
  <conditionalFormatting sqref="E8 E11 E14 E17 E20 E23 E26 H8 H11 H14 H17 H20 H23 H26 K8 K11 K14 K17 K20 K23 K26 N8 N11 N14 N17 N20 N23 N26 Q8 Q11 Q14 Q17 Q20 Q23 Q26 T8 T11 T14 T17 T20 T23 T26 W8 W11 W14 W17 W20 W23 W26">
    <cfRule type="expression" dxfId="99" priority="74">
      <formula>E8="女"</formula>
    </cfRule>
  </conditionalFormatting>
  <conditionalFormatting sqref="E11 E14 E17 E20 E23 E26">
    <cfRule type="expression" dxfId="98" priority="73">
      <formula>E11="女"</formula>
    </cfRule>
  </conditionalFormatting>
  <conditionalFormatting sqref="H8">
    <cfRule type="expression" dxfId="97" priority="72">
      <formula>H8="女"</formula>
    </cfRule>
  </conditionalFormatting>
  <conditionalFormatting sqref="H11 H14 H17 H20 H23 H26">
    <cfRule type="expression" dxfId="96" priority="71">
      <formula>H11="女"</formula>
    </cfRule>
  </conditionalFormatting>
  <conditionalFormatting sqref="K8">
    <cfRule type="expression" dxfId="95" priority="70">
      <formula>K8="女"</formula>
    </cfRule>
  </conditionalFormatting>
  <conditionalFormatting sqref="K11 K14 K17 K20 K23 K26">
    <cfRule type="expression" dxfId="94" priority="69">
      <formula>K11="女"</formula>
    </cfRule>
  </conditionalFormatting>
  <conditionalFormatting sqref="N8">
    <cfRule type="expression" dxfId="93" priority="68">
      <formula>N8="女"</formula>
    </cfRule>
  </conditionalFormatting>
  <conditionalFormatting sqref="N11 N14 N17 N20 N23 N26">
    <cfRule type="expression" dxfId="92" priority="67">
      <formula>N11="女"</formula>
    </cfRule>
  </conditionalFormatting>
  <conditionalFormatting sqref="Q8">
    <cfRule type="expression" dxfId="91" priority="66">
      <formula>Q8="女"</formula>
    </cfRule>
  </conditionalFormatting>
  <conditionalFormatting sqref="Q11 Q14 Q17 Q20 Q23 Q26">
    <cfRule type="expression" dxfId="90" priority="65">
      <formula>Q11="女"</formula>
    </cfRule>
  </conditionalFormatting>
  <conditionalFormatting sqref="T8">
    <cfRule type="expression" dxfId="89" priority="64">
      <formula>T8="女"</formula>
    </cfRule>
  </conditionalFormatting>
  <conditionalFormatting sqref="T11 T14 T17 T20 T23 T26">
    <cfRule type="expression" dxfId="88" priority="63">
      <formula>T11="女"</formula>
    </cfRule>
  </conditionalFormatting>
  <conditionalFormatting sqref="W8">
    <cfRule type="expression" dxfId="87" priority="62">
      <formula>W8="女"</formula>
    </cfRule>
  </conditionalFormatting>
  <conditionalFormatting sqref="W11 W14 W17 W20 W23 W26">
    <cfRule type="expression" dxfId="86" priority="61">
      <formula>W11="女"</formula>
    </cfRule>
  </conditionalFormatting>
  <conditionalFormatting sqref="Z11 Z14 Z17 Z20 Z23 Z26 Z29 AC11 AC14 AC17 AC20 AC23 AC26 AC29 AF11 AF14 AF17 AF20 AF23 AF26 AF29 AI11 AI14 AI17 AI20 AI23 AI26 AI29 AL11 AL14 AL17 AL20 AL23 AL26 AL29 AO11 AO14 AO17 AO20 AO23 AO26 AO29 AR11 AR14 AR17 AR20 AR23 AR26 AR29">
    <cfRule type="expression" dxfId="85" priority="46">
      <formula>AB11="女"</formula>
    </cfRule>
  </conditionalFormatting>
  <conditionalFormatting sqref="AA11 AA14 AA17 AA20 AA23 AA26 AA29 AD11 AD14 AD17 AD20 AD23 AD26 AD29 AG11 AG14 AG17 AG20 AG23 AG26 AG29 AJ11 AJ14 AJ17 AJ20 AJ23 AJ26 AJ29 AM11 AM14 AM17 AM20 AM23 AM26 AM29 AP11 AP14 AP17 AP20 AP23 AP26 AP29 AS11 AS14 AS17 AS20 AS23 AS26 AS29">
    <cfRule type="expression" dxfId="84" priority="45">
      <formula>AB11="女"</formula>
    </cfRule>
  </conditionalFormatting>
  <conditionalFormatting sqref="AA12 AA15 AA18 AA21 AA24 AA27 AA30 AD12 AD15 AD18 AD21 AD24 AD27 AD30 AG12 AG15 AG18 AG21 AG24 AG27 AG30 AJ12 AJ15 AJ18 AJ21 AJ24 AJ27 AJ30 AM12 AM15 AM18 AM21 AM24 AM27 AM30 AP12 AP15 AP18 AP21 AP24 AP27 AP30 AS12 AS15 AS18 AS21 AS24 AS27 AS30">
    <cfRule type="expression" dxfId="83" priority="44">
      <formula>AB11="女"</formula>
    </cfRule>
  </conditionalFormatting>
  <conditionalFormatting sqref="AA13 AA16 AA19 AA22 AA25 AA28 AA31 AD13 AD16 AD19 AD22 AD25 AD28 AD31 AG13 AG16 AG19 AG22 AG25 AG28 AG31 AJ13 AJ16 AJ19 AJ22 AJ25 AJ28 AJ31 AM13 AM16 AM19 AM22 AM25 AM28 AM31 AP13 AP16 AP19 AP22 AP25 AP28 AP31 AS13 AS16 AS19 AS22 AS25 AS28 AS31">
    <cfRule type="expression" dxfId="82" priority="43">
      <formula>AB11="女"</formula>
    </cfRule>
  </conditionalFormatting>
  <conditionalFormatting sqref="Z14 Z17 Z23 Z26 Z29">
    <cfRule type="expression" dxfId="81" priority="42">
      <formula>AB14="女"</formula>
    </cfRule>
  </conditionalFormatting>
  <conditionalFormatting sqref="AA14 AA17 AA23 AA26 AA29">
    <cfRule type="expression" dxfId="80" priority="41">
      <formula>AB14="女"</formula>
    </cfRule>
  </conditionalFormatting>
  <conditionalFormatting sqref="AA15 AA18 AA24 AA27 AA30">
    <cfRule type="expression" dxfId="79" priority="40">
      <formula>AB14="女"</formula>
    </cfRule>
  </conditionalFormatting>
  <conditionalFormatting sqref="AA16 AA19 AA25 AA28 AA31">
    <cfRule type="expression" dxfId="78" priority="39">
      <formula>AB14="女"</formula>
    </cfRule>
  </conditionalFormatting>
  <conditionalFormatting sqref="Z20">
    <cfRule type="expression" dxfId="77" priority="38">
      <formula>AB20="女"</formula>
    </cfRule>
  </conditionalFormatting>
  <conditionalFormatting sqref="AA20">
    <cfRule type="expression" dxfId="76" priority="37">
      <formula>AB20="女"</formula>
    </cfRule>
  </conditionalFormatting>
  <conditionalFormatting sqref="AA21">
    <cfRule type="expression" dxfId="75" priority="36">
      <formula>AB20="女"</formula>
    </cfRule>
  </conditionalFormatting>
  <conditionalFormatting sqref="AA22">
    <cfRule type="expression" dxfId="74" priority="35">
      <formula>AB20="女"</formula>
    </cfRule>
  </conditionalFormatting>
  <conditionalFormatting sqref="Z11 Z14 Z17 Z20 Z23 Z26 Z29 AC11 AC14 AC17 AC20 AC23 AC26 AC29 AF11 AF14 AF17 AF20 AF23 AF26 AF29 AI11 AI14 AI17 AI20 AL11 AL14 AL17 AL20 AL23 AL26 AL29 AO11 AO14 AO17 AO20 AO23 AO26 AO29 AR11 AR14 AR17 AR20 AR23 AR26 AR29 AI29 AI26 AI23">
    <cfRule type="expression" dxfId="73" priority="34">
      <formula>AB11="女"</formula>
    </cfRule>
  </conditionalFormatting>
  <conditionalFormatting sqref="AA11 AA14 AA17 AA20 AA23 AA26 AA29 AD11 AD14 AD17 AD20 AD23 AD26 AD29 AG11 AG14 AG17 AG20 AG23 AG26 AG29 AJ11 AJ14 AJ17 AJ20 AJ23 AJ26 AJ29 AM11 AM14 AM17 AM20 AM23 AM26 AM29 AP11 AP14 AP17 AP20 AP23 AP26 AP29 AS11 AS14 AS17 AS20 AS23 AS26 AS29">
    <cfRule type="expression" dxfId="72" priority="33">
      <formula>AB11="女"</formula>
    </cfRule>
  </conditionalFormatting>
  <conditionalFormatting sqref="AA12 AA15 AA18 AA21 AA24 AA27 AA30 AD12 AD15 AD18 AD21 AD24 AD27 AD30 AG12 AG15 AG18 AG21 AG24 AG27 AG30 AJ12 AJ15 AJ18 AJ21 AJ24 AJ27 AJ30 AM12 AM15 AM18 AM21 AM24 AM27 AM30 AP12 AP15 AP18 AP21 AP24 AP27 AP30 AS12 AS15 AS18 AS21 AS24 AS27 AS30">
    <cfRule type="expression" dxfId="71" priority="32">
      <formula>AB11="女"</formula>
    </cfRule>
  </conditionalFormatting>
  <conditionalFormatting sqref="AA13 AA16 AA19 AA22 AA25 AA28 AA31 AD13 AD16 AD19 AD22 AD25 AD28 AD31 AG13 AG16 AG19 AG22 AG25 AG28 AG31 AJ13 AJ16 AJ19 AJ22 AJ25 AJ28 AJ31 AM13 AM16 AM19 AM22 AM25 AM28 AM31 AP13 AP16 AP19 AP22 AP25 AP28 AP31 AS13 AS16 AS19 AS22 AS25 AS28 AS31">
    <cfRule type="expression" dxfId="70" priority="31">
      <formula>AB11="女"</formula>
    </cfRule>
  </conditionalFormatting>
  <conditionalFormatting sqref="AC11 AF11 AI11 AL11 AO11 AR11">
    <cfRule type="expression" dxfId="69" priority="30">
      <formula>AE11="女"</formula>
    </cfRule>
  </conditionalFormatting>
  <conditionalFormatting sqref="AD11 AG11 AJ11 AM11 AP11 AS11">
    <cfRule type="expression" dxfId="68" priority="29">
      <formula>AE11="女"</formula>
    </cfRule>
  </conditionalFormatting>
  <conditionalFormatting sqref="AD12 AG12 AJ12 AM12 AP12 AS12">
    <cfRule type="expression" dxfId="67" priority="28">
      <formula>AE11="女"</formula>
    </cfRule>
  </conditionalFormatting>
  <conditionalFormatting sqref="AD13 AG13 AJ13 AM13 AP13 AS13">
    <cfRule type="expression" dxfId="66" priority="27">
      <formula>AE11="女"</formula>
    </cfRule>
  </conditionalFormatting>
  <conditionalFormatting sqref="AC14 AF14 AI14 AL14 AO14 AR14 AC17 AF17 AI17 AL17 AO17 AR17 AC23 AF23 AL23 AO23 AR23 AC26 AF26 AL26 AO26 AR26 AC29 AF29 AL29 AO29 AR29 AI29 AI26 AI23">
    <cfRule type="expression" dxfId="65" priority="26">
      <formula>AE14="女"</formula>
    </cfRule>
  </conditionalFormatting>
  <conditionalFormatting sqref="AD14 AG14 AJ14 AM14 AP14 AS14 AD17 AG17 AJ17 AM17 AP17 AS17 AD23 AG23 AJ23 AM23 AP23 AS23 AD26 AG26 AJ26 AM26 AP26 AS26 AD29 AG29 AJ29 AM29 AP29 AS29">
    <cfRule type="expression" dxfId="64" priority="25">
      <formula>AE14="女"</formula>
    </cfRule>
  </conditionalFormatting>
  <conditionalFormatting sqref="AD15 AG15 AJ15 AM15 AP15 AS15 AD18 AG18 AJ18 AM18 AP18 AS18 AD24 AG24 AJ24 AM24 AP24 AS24 AD27 AG27 AJ27 AM27 AP27 AS27 AD30 AG30 AJ30 AM30 AP30 AS30">
    <cfRule type="expression" dxfId="63" priority="24">
      <formula>AE14="女"</formula>
    </cfRule>
  </conditionalFormatting>
  <conditionalFormatting sqref="AD16 AG16 AJ16 AM16 AP16 AS16 AD19 AG19 AJ19 AM19 AP19 AS19 AD25 AG25 AJ25 AM25 AP25 AS25 AD28 AG28 AJ28 AM28 AP28 AS28 AD31 AG31 AJ31 AM31 AP31 AS31">
    <cfRule type="expression" dxfId="62" priority="23">
      <formula>AE14="女"</formula>
    </cfRule>
  </conditionalFormatting>
  <conditionalFormatting sqref="AC20 AF20 AI20 AL20 AO20 AR20">
    <cfRule type="expression" dxfId="61" priority="22">
      <formula>AE20="女"</formula>
    </cfRule>
  </conditionalFormatting>
  <conditionalFormatting sqref="AD20 AG20 AJ20 AM20 AP20 AS20">
    <cfRule type="expression" dxfId="60" priority="21">
      <formula>AE20="女"</formula>
    </cfRule>
  </conditionalFormatting>
  <conditionalFormatting sqref="AD21 AG21 AJ21 AM21 AP21 AS21">
    <cfRule type="expression" dxfId="59" priority="20">
      <formula>AE20="女"</formula>
    </cfRule>
  </conditionalFormatting>
  <conditionalFormatting sqref="AD22 AG22 AJ22 AM22 AP22 AS22">
    <cfRule type="expression" dxfId="58" priority="19">
      <formula>AE20="女"</formula>
    </cfRule>
  </conditionalFormatting>
  <conditionalFormatting sqref="AC11 AF11 AI11 AL11 AO11 AR11 AC14 AF14 AI14 AL14 AO14 AR14 AC17 AF17 AI17 AL17 AO17 AR17 AC20 AF20 AI20 AL20 AO20 AR20 AC23 AF23 AL23 AO23 AR23 AC26 AF26 AL26 AO26 AR26 AC29 AF29 AL29 AO29 AR29 AI29 AI26 AI23">
    <cfRule type="expression" dxfId="57" priority="18">
      <formula>AE11="女"</formula>
    </cfRule>
  </conditionalFormatting>
  <conditionalFormatting sqref="AD11 AG11 AJ11 AM11 AP11 AS11 AD14 AG14 AJ14 AM14 AP14 AS14 AD17 AG17 AJ17 AM17 AP17 AS17 AD20 AG20 AJ20 AM20 AP20 AS20 AD23 AG23 AJ23 AM23 AP23 AS23 AD26 AG26 AJ26 AM26 AP26 AS26 AD29 AG29 AJ29 AM29 AP29 AS29">
    <cfRule type="expression" dxfId="56" priority="17">
      <formula>AE11="女"</formula>
    </cfRule>
  </conditionalFormatting>
  <conditionalFormatting sqref="AD12 AG12 AJ12 AM12 AP12 AS12 AD15 AG15 AJ15 AM15 AP15 AS15 AD18 AG18 AJ18 AM18 AP18 AS18 AD21 AG21 AJ21 AM21 AP21 AS21 AD24 AG24 AJ24 AM24 AP24 AS24 AD27 AG27 AJ27 AM27 AP27 AS27 AD30 AG30 AJ30 AM30 AP30 AS30">
    <cfRule type="expression" dxfId="55" priority="16">
      <formula>AE11="女"</formula>
    </cfRule>
  </conditionalFormatting>
  <conditionalFormatting sqref="AD13 AG13 AJ13 AM13 AP13 AS13 AD16 AG16 AJ16 AM16 AP16 AS16 AD19 AG19 AJ19 AM19 AP19 AS19 AD22 AG22 AJ22 AM22 AP22 AS22 AD25 AG25 AJ25 AM25 AP25 AS25 AD28 AG28 AJ28 AM28 AP28 AS28 AD31 AG31 AJ31 AM31 AP31 AS31">
    <cfRule type="expression" dxfId="54" priority="15">
      <formula>AE11="女"</formula>
    </cfRule>
  </conditionalFormatting>
  <conditionalFormatting sqref="AB11 AB14 AB17 AB20 AB23 AB26 AB29 AE11 AE14 AE17 AE20 AE23 AE26 AE29 AH11 AH14 AH17 AH20 AH23 AH26 AH29 AK11 AK14 AK17 AK20 AK23 AK26 AK29 AN11 AN14 AN17 AN20 AN23 AN26 AN29 AQ11 AQ14 AQ17 AQ20 AQ23 AQ26 AQ29 AT11 AT14 AT17 AT20 AT23 AT26 AT29">
    <cfRule type="expression" dxfId="53" priority="14">
      <formula>AB11="女"</formula>
    </cfRule>
  </conditionalFormatting>
  <conditionalFormatting sqref="AB14 AB17 AB20 AB23 AB26 AB29">
    <cfRule type="expression" dxfId="52" priority="13">
      <formula>AB14="女"</formula>
    </cfRule>
  </conditionalFormatting>
  <conditionalFormatting sqref="AE11">
    <cfRule type="expression" dxfId="51" priority="12">
      <formula>AE11="女"</formula>
    </cfRule>
  </conditionalFormatting>
  <conditionalFormatting sqref="AE14 AE17 AE20 AE23 AE26 AE29">
    <cfRule type="expression" dxfId="50" priority="11">
      <formula>AE14="女"</formula>
    </cfRule>
  </conditionalFormatting>
  <conditionalFormatting sqref="AH11">
    <cfRule type="expression" dxfId="49" priority="10">
      <formula>AH11="女"</formula>
    </cfRule>
  </conditionalFormatting>
  <conditionalFormatting sqref="AH14 AH17 AH20 AH23 AH26 AH29">
    <cfRule type="expression" dxfId="48" priority="9">
      <formula>AH14="女"</formula>
    </cfRule>
  </conditionalFormatting>
  <conditionalFormatting sqref="AK11">
    <cfRule type="expression" dxfId="47" priority="8">
      <formula>AK11="女"</formula>
    </cfRule>
  </conditionalFormatting>
  <conditionalFormatting sqref="AK14 AK17 AK20 AK23 AK26 AK29">
    <cfRule type="expression" dxfId="46" priority="7">
      <formula>AK14="女"</formula>
    </cfRule>
  </conditionalFormatting>
  <conditionalFormatting sqref="AN11">
    <cfRule type="expression" dxfId="45" priority="6">
      <formula>AN11="女"</formula>
    </cfRule>
  </conditionalFormatting>
  <conditionalFormatting sqref="AN14 AN17 AN20 AN23 AN26 AN29">
    <cfRule type="expression" dxfId="44" priority="5">
      <formula>AN14="女"</formula>
    </cfRule>
  </conditionalFormatting>
  <conditionalFormatting sqref="AQ11">
    <cfRule type="expression" dxfId="43" priority="4">
      <formula>AQ11="女"</formula>
    </cfRule>
  </conditionalFormatting>
  <conditionalFormatting sqref="AQ14 AQ17 AQ20 AQ23 AQ26 AQ29">
    <cfRule type="expression" dxfId="42" priority="3">
      <formula>AQ14="女"</formula>
    </cfRule>
  </conditionalFormatting>
  <conditionalFormatting sqref="AT11">
    <cfRule type="expression" dxfId="41" priority="2">
      <formula>AT11="女"</formula>
    </cfRule>
  </conditionalFormatting>
  <conditionalFormatting sqref="AT14 AT17 AT20 AT23 AT26 AT29">
    <cfRule type="expression" dxfId="40" priority="1">
      <formula>AT14="女"</formula>
    </cfRule>
  </conditionalFormatting>
  <pageMargins left="0.70866141732283472" right="0.70866141732283472" top="0.74803149606299213" bottom="0.74803149606299213" header="0.31496062992125984" footer="0.31496062992125984"/>
  <pageSetup paperSize="9" scale="70" fitToWidth="2" orientation="portrait" r:id="rId1"/>
  <headerFooter alignWithMargins="0"/>
  <colBreaks count="1" manualBreakCount="1">
    <brk id="24" min="5"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2"/>
  <sheetViews>
    <sheetView view="pageBreakPreview" topLeftCell="A7" zoomScaleNormal="100" zoomScaleSheetLayoutView="100" workbookViewId="0">
      <selection activeCell="K9" sqref="K9"/>
    </sheetView>
  </sheetViews>
  <sheetFormatPr defaultRowHeight="13.5"/>
  <cols>
    <col min="1" max="1" width="9" style="153"/>
    <col min="2" max="2" width="15.625" style="153" customWidth="1"/>
    <col min="3" max="3" width="2.625" style="153" customWidth="1"/>
    <col min="4" max="4" width="15.625" style="153" customWidth="1"/>
    <col min="5" max="5" width="2.625" style="153" customWidth="1"/>
    <col min="6" max="6" width="15.625" style="153" customWidth="1"/>
    <col min="7" max="7" width="2.625" style="153" customWidth="1"/>
    <col min="8" max="8" width="15.625" style="153" customWidth="1"/>
    <col min="9" max="9" width="5.75" style="153" customWidth="1"/>
    <col min="10" max="257" width="9" style="153"/>
    <col min="258" max="258" width="15.625" style="153" customWidth="1"/>
    <col min="259" max="259" width="2.625" style="153" customWidth="1"/>
    <col min="260" max="260" width="15.625" style="153" customWidth="1"/>
    <col min="261" max="261" width="2.625" style="153" customWidth="1"/>
    <col min="262" max="262" width="15.625" style="153" customWidth="1"/>
    <col min="263" max="263" width="2.625" style="153" customWidth="1"/>
    <col min="264" max="265" width="15.625" style="153" customWidth="1"/>
    <col min="266" max="513" width="9" style="153"/>
    <col min="514" max="514" width="15.625" style="153" customWidth="1"/>
    <col min="515" max="515" width="2.625" style="153" customWidth="1"/>
    <col min="516" max="516" width="15.625" style="153" customWidth="1"/>
    <col min="517" max="517" width="2.625" style="153" customWidth="1"/>
    <col min="518" max="518" width="15.625" style="153" customWidth="1"/>
    <col min="519" max="519" width="2.625" style="153" customWidth="1"/>
    <col min="520" max="521" width="15.625" style="153" customWidth="1"/>
    <col min="522" max="769" width="9" style="153"/>
    <col min="770" max="770" width="15.625" style="153" customWidth="1"/>
    <col min="771" max="771" width="2.625" style="153" customWidth="1"/>
    <col min="772" max="772" width="15.625" style="153" customWidth="1"/>
    <col min="773" max="773" width="2.625" style="153" customWidth="1"/>
    <col min="774" max="774" width="15.625" style="153" customWidth="1"/>
    <col min="775" max="775" width="2.625" style="153" customWidth="1"/>
    <col min="776" max="777" width="15.625" style="153" customWidth="1"/>
    <col min="778" max="1025" width="9" style="153"/>
    <col min="1026" max="1026" width="15.625" style="153" customWidth="1"/>
    <col min="1027" max="1027" width="2.625" style="153" customWidth="1"/>
    <col min="1028" max="1028" width="15.625" style="153" customWidth="1"/>
    <col min="1029" max="1029" width="2.625" style="153" customWidth="1"/>
    <col min="1030" max="1030" width="15.625" style="153" customWidth="1"/>
    <col min="1031" max="1031" width="2.625" style="153" customWidth="1"/>
    <col min="1032" max="1033" width="15.625" style="153" customWidth="1"/>
    <col min="1034" max="1281" width="9" style="153"/>
    <col min="1282" max="1282" width="15.625" style="153" customWidth="1"/>
    <col min="1283" max="1283" width="2.625" style="153" customWidth="1"/>
    <col min="1284" max="1284" width="15.625" style="153" customWidth="1"/>
    <col min="1285" max="1285" width="2.625" style="153" customWidth="1"/>
    <col min="1286" max="1286" width="15.625" style="153" customWidth="1"/>
    <col min="1287" max="1287" width="2.625" style="153" customWidth="1"/>
    <col min="1288" max="1289" width="15.625" style="153" customWidth="1"/>
    <col min="1290" max="1537" width="9" style="153"/>
    <col min="1538" max="1538" width="15.625" style="153" customWidth="1"/>
    <col min="1539" max="1539" width="2.625" style="153" customWidth="1"/>
    <col min="1540" max="1540" width="15.625" style="153" customWidth="1"/>
    <col min="1541" max="1541" width="2.625" style="153" customWidth="1"/>
    <col min="1542" max="1542" width="15.625" style="153" customWidth="1"/>
    <col min="1543" max="1543" width="2.625" style="153" customWidth="1"/>
    <col min="1544" max="1545" width="15.625" style="153" customWidth="1"/>
    <col min="1546" max="1793" width="9" style="153"/>
    <col min="1794" max="1794" width="15.625" style="153" customWidth="1"/>
    <col min="1795" max="1795" width="2.625" style="153" customWidth="1"/>
    <col min="1796" max="1796" width="15.625" style="153" customWidth="1"/>
    <col min="1797" max="1797" width="2.625" style="153" customWidth="1"/>
    <col min="1798" max="1798" width="15.625" style="153" customWidth="1"/>
    <col min="1799" max="1799" width="2.625" style="153" customWidth="1"/>
    <col min="1800" max="1801" width="15.625" style="153" customWidth="1"/>
    <col min="1802" max="2049" width="9" style="153"/>
    <col min="2050" max="2050" width="15.625" style="153" customWidth="1"/>
    <col min="2051" max="2051" width="2.625" style="153" customWidth="1"/>
    <col min="2052" max="2052" width="15.625" style="153" customWidth="1"/>
    <col min="2053" max="2053" width="2.625" style="153" customWidth="1"/>
    <col min="2054" max="2054" width="15.625" style="153" customWidth="1"/>
    <col min="2055" max="2055" width="2.625" style="153" customWidth="1"/>
    <col min="2056" max="2057" width="15.625" style="153" customWidth="1"/>
    <col min="2058" max="2305" width="9" style="153"/>
    <col min="2306" max="2306" width="15.625" style="153" customWidth="1"/>
    <col min="2307" max="2307" width="2.625" style="153" customWidth="1"/>
    <col min="2308" max="2308" width="15.625" style="153" customWidth="1"/>
    <col min="2309" max="2309" width="2.625" style="153" customWidth="1"/>
    <col min="2310" max="2310" width="15.625" style="153" customWidth="1"/>
    <col min="2311" max="2311" width="2.625" style="153" customWidth="1"/>
    <col min="2312" max="2313" width="15.625" style="153" customWidth="1"/>
    <col min="2314" max="2561" width="9" style="153"/>
    <col min="2562" max="2562" width="15.625" style="153" customWidth="1"/>
    <col min="2563" max="2563" width="2.625" style="153" customWidth="1"/>
    <col min="2564" max="2564" width="15.625" style="153" customWidth="1"/>
    <col min="2565" max="2565" width="2.625" style="153" customWidth="1"/>
    <col min="2566" max="2566" width="15.625" style="153" customWidth="1"/>
    <col min="2567" max="2567" width="2.625" style="153" customWidth="1"/>
    <col min="2568" max="2569" width="15.625" style="153" customWidth="1"/>
    <col min="2570" max="2817" width="9" style="153"/>
    <col min="2818" max="2818" width="15.625" style="153" customWidth="1"/>
    <col min="2819" max="2819" width="2.625" style="153" customWidth="1"/>
    <col min="2820" max="2820" width="15.625" style="153" customWidth="1"/>
    <col min="2821" max="2821" width="2.625" style="153" customWidth="1"/>
    <col min="2822" max="2822" width="15.625" style="153" customWidth="1"/>
    <col min="2823" max="2823" width="2.625" style="153" customWidth="1"/>
    <col min="2824" max="2825" width="15.625" style="153" customWidth="1"/>
    <col min="2826" max="3073" width="9" style="153"/>
    <col min="3074" max="3074" width="15.625" style="153" customWidth="1"/>
    <col min="3075" max="3075" width="2.625" style="153" customWidth="1"/>
    <col min="3076" max="3076" width="15.625" style="153" customWidth="1"/>
    <col min="3077" max="3077" width="2.625" style="153" customWidth="1"/>
    <col min="3078" max="3078" width="15.625" style="153" customWidth="1"/>
    <col min="3079" max="3079" width="2.625" style="153" customWidth="1"/>
    <col min="3080" max="3081" width="15.625" style="153" customWidth="1"/>
    <col min="3082" max="3329" width="9" style="153"/>
    <col min="3330" max="3330" width="15.625" style="153" customWidth="1"/>
    <col min="3331" max="3331" width="2.625" style="153" customWidth="1"/>
    <col min="3332" max="3332" width="15.625" style="153" customWidth="1"/>
    <col min="3333" max="3333" width="2.625" style="153" customWidth="1"/>
    <col min="3334" max="3334" width="15.625" style="153" customWidth="1"/>
    <col min="3335" max="3335" width="2.625" style="153" customWidth="1"/>
    <col min="3336" max="3337" width="15.625" style="153" customWidth="1"/>
    <col min="3338" max="3585" width="9" style="153"/>
    <col min="3586" max="3586" width="15.625" style="153" customWidth="1"/>
    <col min="3587" max="3587" width="2.625" style="153" customWidth="1"/>
    <col min="3588" max="3588" width="15.625" style="153" customWidth="1"/>
    <col min="3589" max="3589" width="2.625" style="153" customWidth="1"/>
    <col min="3590" max="3590" width="15.625" style="153" customWidth="1"/>
    <col min="3591" max="3591" width="2.625" style="153" customWidth="1"/>
    <col min="3592" max="3593" width="15.625" style="153" customWidth="1"/>
    <col min="3594" max="3841" width="9" style="153"/>
    <col min="3842" max="3842" width="15.625" style="153" customWidth="1"/>
    <col min="3843" max="3843" width="2.625" style="153" customWidth="1"/>
    <col min="3844" max="3844" width="15.625" style="153" customWidth="1"/>
    <col min="3845" max="3845" width="2.625" style="153" customWidth="1"/>
    <col min="3846" max="3846" width="15.625" style="153" customWidth="1"/>
    <col min="3847" max="3847" width="2.625" style="153" customWidth="1"/>
    <col min="3848" max="3849" width="15.625" style="153" customWidth="1"/>
    <col min="3850" max="4097" width="9" style="153"/>
    <col min="4098" max="4098" width="15.625" style="153" customWidth="1"/>
    <col min="4099" max="4099" width="2.625" style="153" customWidth="1"/>
    <col min="4100" max="4100" width="15.625" style="153" customWidth="1"/>
    <col min="4101" max="4101" width="2.625" style="153" customWidth="1"/>
    <col min="4102" max="4102" width="15.625" style="153" customWidth="1"/>
    <col min="4103" max="4103" width="2.625" style="153" customWidth="1"/>
    <col min="4104" max="4105" width="15.625" style="153" customWidth="1"/>
    <col min="4106" max="4353" width="9" style="153"/>
    <col min="4354" max="4354" width="15.625" style="153" customWidth="1"/>
    <col min="4355" max="4355" width="2.625" style="153" customWidth="1"/>
    <col min="4356" max="4356" width="15.625" style="153" customWidth="1"/>
    <col min="4357" max="4357" width="2.625" style="153" customWidth="1"/>
    <col min="4358" max="4358" width="15.625" style="153" customWidth="1"/>
    <col min="4359" max="4359" width="2.625" style="153" customWidth="1"/>
    <col min="4360" max="4361" width="15.625" style="153" customWidth="1"/>
    <col min="4362" max="4609" width="9" style="153"/>
    <col min="4610" max="4610" width="15.625" style="153" customWidth="1"/>
    <col min="4611" max="4611" width="2.625" style="153" customWidth="1"/>
    <col min="4612" max="4612" width="15.625" style="153" customWidth="1"/>
    <col min="4613" max="4613" width="2.625" style="153" customWidth="1"/>
    <col min="4614" max="4614" width="15.625" style="153" customWidth="1"/>
    <col min="4615" max="4615" width="2.625" style="153" customWidth="1"/>
    <col min="4616" max="4617" width="15.625" style="153" customWidth="1"/>
    <col min="4618" max="4865" width="9" style="153"/>
    <col min="4866" max="4866" width="15.625" style="153" customWidth="1"/>
    <col min="4867" max="4867" width="2.625" style="153" customWidth="1"/>
    <col min="4868" max="4868" width="15.625" style="153" customWidth="1"/>
    <col min="4869" max="4869" width="2.625" style="153" customWidth="1"/>
    <col min="4870" max="4870" width="15.625" style="153" customWidth="1"/>
    <col min="4871" max="4871" width="2.625" style="153" customWidth="1"/>
    <col min="4872" max="4873" width="15.625" style="153" customWidth="1"/>
    <col min="4874" max="5121" width="9" style="153"/>
    <col min="5122" max="5122" width="15.625" style="153" customWidth="1"/>
    <col min="5123" max="5123" width="2.625" style="153" customWidth="1"/>
    <col min="5124" max="5124" width="15.625" style="153" customWidth="1"/>
    <col min="5125" max="5125" width="2.625" style="153" customWidth="1"/>
    <col min="5126" max="5126" width="15.625" style="153" customWidth="1"/>
    <col min="5127" max="5127" width="2.625" style="153" customWidth="1"/>
    <col min="5128" max="5129" width="15.625" style="153" customWidth="1"/>
    <col min="5130" max="5377" width="9" style="153"/>
    <col min="5378" max="5378" width="15.625" style="153" customWidth="1"/>
    <col min="5379" max="5379" width="2.625" style="153" customWidth="1"/>
    <col min="5380" max="5380" width="15.625" style="153" customWidth="1"/>
    <col min="5381" max="5381" width="2.625" style="153" customWidth="1"/>
    <col min="5382" max="5382" width="15.625" style="153" customWidth="1"/>
    <col min="5383" max="5383" width="2.625" style="153" customWidth="1"/>
    <col min="5384" max="5385" width="15.625" style="153" customWidth="1"/>
    <col min="5386" max="5633" width="9" style="153"/>
    <col min="5634" max="5634" width="15.625" style="153" customWidth="1"/>
    <col min="5635" max="5635" width="2.625" style="153" customWidth="1"/>
    <col min="5636" max="5636" width="15.625" style="153" customWidth="1"/>
    <col min="5637" max="5637" width="2.625" style="153" customWidth="1"/>
    <col min="5638" max="5638" width="15.625" style="153" customWidth="1"/>
    <col min="5639" max="5639" width="2.625" style="153" customWidth="1"/>
    <col min="5640" max="5641" width="15.625" style="153" customWidth="1"/>
    <col min="5642" max="5889" width="9" style="153"/>
    <col min="5890" max="5890" width="15.625" style="153" customWidth="1"/>
    <col min="5891" max="5891" width="2.625" style="153" customWidth="1"/>
    <col min="5892" max="5892" width="15.625" style="153" customWidth="1"/>
    <col min="5893" max="5893" width="2.625" style="153" customWidth="1"/>
    <col min="5894" max="5894" width="15.625" style="153" customWidth="1"/>
    <col min="5895" max="5895" width="2.625" style="153" customWidth="1"/>
    <col min="5896" max="5897" width="15.625" style="153" customWidth="1"/>
    <col min="5898" max="6145" width="9" style="153"/>
    <col min="6146" max="6146" width="15.625" style="153" customWidth="1"/>
    <col min="6147" max="6147" width="2.625" style="153" customWidth="1"/>
    <col min="6148" max="6148" width="15.625" style="153" customWidth="1"/>
    <col min="6149" max="6149" width="2.625" style="153" customWidth="1"/>
    <col min="6150" max="6150" width="15.625" style="153" customWidth="1"/>
    <col min="6151" max="6151" width="2.625" style="153" customWidth="1"/>
    <col min="6152" max="6153" width="15.625" style="153" customWidth="1"/>
    <col min="6154" max="6401" width="9" style="153"/>
    <col min="6402" max="6402" width="15.625" style="153" customWidth="1"/>
    <col min="6403" max="6403" width="2.625" style="153" customWidth="1"/>
    <col min="6404" max="6404" width="15.625" style="153" customWidth="1"/>
    <col min="6405" max="6405" width="2.625" style="153" customWidth="1"/>
    <col min="6406" max="6406" width="15.625" style="153" customWidth="1"/>
    <col min="6407" max="6407" width="2.625" style="153" customWidth="1"/>
    <col min="6408" max="6409" width="15.625" style="153" customWidth="1"/>
    <col min="6410" max="6657" width="9" style="153"/>
    <col min="6658" max="6658" width="15.625" style="153" customWidth="1"/>
    <col min="6659" max="6659" width="2.625" style="153" customWidth="1"/>
    <col min="6660" max="6660" width="15.625" style="153" customWidth="1"/>
    <col min="6661" max="6661" width="2.625" style="153" customWidth="1"/>
    <col min="6662" max="6662" width="15.625" style="153" customWidth="1"/>
    <col min="6663" max="6663" width="2.625" style="153" customWidth="1"/>
    <col min="6664" max="6665" width="15.625" style="153" customWidth="1"/>
    <col min="6666" max="6913" width="9" style="153"/>
    <col min="6914" max="6914" width="15.625" style="153" customWidth="1"/>
    <col min="6915" max="6915" width="2.625" style="153" customWidth="1"/>
    <col min="6916" max="6916" width="15.625" style="153" customWidth="1"/>
    <col min="6917" max="6917" width="2.625" style="153" customWidth="1"/>
    <col min="6918" max="6918" width="15.625" style="153" customWidth="1"/>
    <col min="6919" max="6919" width="2.625" style="153" customWidth="1"/>
    <col min="6920" max="6921" width="15.625" style="153" customWidth="1"/>
    <col min="6922" max="7169" width="9" style="153"/>
    <col min="7170" max="7170" width="15.625" style="153" customWidth="1"/>
    <col min="7171" max="7171" width="2.625" style="153" customWidth="1"/>
    <col min="7172" max="7172" width="15.625" style="153" customWidth="1"/>
    <col min="7173" max="7173" width="2.625" style="153" customWidth="1"/>
    <col min="7174" max="7174" width="15.625" style="153" customWidth="1"/>
    <col min="7175" max="7175" width="2.625" style="153" customWidth="1"/>
    <col min="7176" max="7177" width="15.625" style="153" customWidth="1"/>
    <col min="7178" max="7425" width="9" style="153"/>
    <col min="7426" max="7426" width="15.625" style="153" customWidth="1"/>
    <col min="7427" max="7427" width="2.625" style="153" customWidth="1"/>
    <col min="7428" max="7428" width="15.625" style="153" customWidth="1"/>
    <col min="7429" max="7429" width="2.625" style="153" customWidth="1"/>
    <col min="7430" max="7430" width="15.625" style="153" customWidth="1"/>
    <col min="7431" max="7431" width="2.625" style="153" customWidth="1"/>
    <col min="7432" max="7433" width="15.625" style="153" customWidth="1"/>
    <col min="7434" max="7681" width="9" style="153"/>
    <col min="7682" max="7682" width="15.625" style="153" customWidth="1"/>
    <col min="7683" max="7683" width="2.625" style="153" customWidth="1"/>
    <col min="7684" max="7684" width="15.625" style="153" customWidth="1"/>
    <col min="7685" max="7685" width="2.625" style="153" customWidth="1"/>
    <col min="7686" max="7686" width="15.625" style="153" customWidth="1"/>
    <col min="7687" max="7687" width="2.625" style="153" customWidth="1"/>
    <col min="7688" max="7689" width="15.625" style="153" customWidth="1"/>
    <col min="7690" max="7937" width="9" style="153"/>
    <col min="7938" max="7938" width="15.625" style="153" customWidth="1"/>
    <col min="7939" max="7939" width="2.625" style="153" customWidth="1"/>
    <col min="7940" max="7940" width="15.625" style="153" customWidth="1"/>
    <col min="7941" max="7941" width="2.625" style="153" customWidth="1"/>
    <col min="7942" max="7942" width="15.625" style="153" customWidth="1"/>
    <col min="7943" max="7943" width="2.625" style="153" customWidth="1"/>
    <col min="7944" max="7945" width="15.625" style="153" customWidth="1"/>
    <col min="7946" max="8193" width="9" style="153"/>
    <col min="8194" max="8194" width="15.625" style="153" customWidth="1"/>
    <col min="8195" max="8195" width="2.625" style="153" customWidth="1"/>
    <col min="8196" max="8196" width="15.625" style="153" customWidth="1"/>
    <col min="8197" max="8197" width="2.625" style="153" customWidth="1"/>
    <col min="8198" max="8198" width="15.625" style="153" customWidth="1"/>
    <col min="8199" max="8199" width="2.625" style="153" customWidth="1"/>
    <col min="8200" max="8201" width="15.625" style="153" customWidth="1"/>
    <col min="8202" max="8449" width="9" style="153"/>
    <col min="8450" max="8450" width="15.625" style="153" customWidth="1"/>
    <col min="8451" max="8451" width="2.625" style="153" customWidth="1"/>
    <col min="8452" max="8452" width="15.625" style="153" customWidth="1"/>
    <col min="8453" max="8453" width="2.625" style="153" customWidth="1"/>
    <col min="8454" max="8454" width="15.625" style="153" customWidth="1"/>
    <col min="8455" max="8455" width="2.625" style="153" customWidth="1"/>
    <col min="8456" max="8457" width="15.625" style="153" customWidth="1"/>
    <col min="8458" max="8705" width="9" style="153"/>
    <col min="8706" max="8706" width="15.625" style="153" customWidth="1"/>
    <col min="8707" max="8707" width="2.625" style="153" customWidth="1"/>
    <col min="8708" max="8708" width="15.625" style="153" customWidth="1"/>
    <col min="8709" max="8709" width="2.625" style="153" customWidth="1"/>
    <col min="8710" max="8710" width="15.625" style="153" customWidth="1"/>
    <col min="8711" max="8711" width="2.625" style="153" customWidth="1"/>
    <col min="8712" max="8713" width="15.625" style="153" customWidth="1"/>
    <col min="8714" max="8961" width="9" style="153"/>
    <col min="8962" max="8962" width="15.625" style="153" customWidth="1"/>
    <col min="8963" max="8963" width="2.625" style="153" customWidth="1"/>
    <col min="8964" max="8964" width="15.625" style="153" customWidth="1"/>
    <col min="8965" max="8965" width="2.625" style="153" customWidth="1"/>
    <col min="8966" max="8966" width="15.625" style="153" customWidth="1"/>
    <col min="8967" max="8967" width="2.625" style="153" customWidth="1"/>
    <col min="8968" max="8969" width="15.625" style="153" customWidth="1"/>
    <col min="8970" max="9217" width="9" style="153"/>
    <col min="9218" max="9218" width="15.625" style="153" customWidth="1"/>
    <col min="9219" max="9219" width="2.625" style="153" customWidth="1"/>
    <col min="9220" max="9220" width="15.625" style="153" customWidth="1"/>
    <col min="9221" max="9221" width="2.625" style="153" customWidth="1"/>
    <col min="9222" max="9222" width="15.625" style="153" customWidth="1"/>
    <col min="9223" max="9223" width="2.625" style="153" customWidth="1"/>
    <col min="9224" max="9225" width="15.625" style="153" customWidth="1"/>
    <col min="9226" max="9473" width="9" style="153"/>
    <col min="9474" max="9474" width="15.625" style="153" customWidth="1"/>
    <col min="9475" max="9475" width="2.625" style="153" customWidth="1"/>
    <col min="9476" max="9476" width="15.625" style="153" customWidth="1"/>
    <col min="9477" max="9477" width="2.625" style="153" customWidth="1"/>
    <col min="9478" max="9478" width="15.625" style="153" customWidth="1"/>
    <col min="9479" max="9479" width="2.625" style="153" customWidth="1"/>
    <col min="9480" max="9481" width="15.625" style="153" customWidth="1"/>
    <col min="9482" max="9729" width="9" style="153"/>
    <col min="9730" max="9730" width="15.625" style="153" customWidth="1"/>
    <col min="9731" max="9731" width="2.625" style="153" customWidth="1"/>
    <col min="9732" max="9732" width="15.625" style="153" customWidth="1"/>
    <col min="9733" max="9733" width="2.625" style="153" customWidth="1"/>
    <col min="9734" max="9734" width="15.625" style="153" customWidth="1"/>
    <col min="9735" max="9735" width="2.625" style="153" customWidth="1"/>
    <col min="9736" max="9737" width="15.625" style="153" customWidth="1"/>
    <col min="9738" max="9985" width="9" style="153"/>
    <col min="9986" max="9986" width="15.625" style="153" customWidth="1"/>
    <col min="9987" max="9987" width="2.625" style="153" customWidth="1"/>
    <col min="9988" max="9988" width="15.625" style="153" customWidth="1"/>
    <col min="9989" max="9989" width="2.625" style="153" customWidth="1"/>
    <col min="9990" max="9990" width="15.625" style="153" customWidth="1"/>
    <col min="9991" max="9991" width="2.625" style="153" customWidth="1"/>
    <col min="9992" max="9993" width="15.625" style="153" customWidth="1"/>
    <col min="9994" max="10241" width="9" style="153"/>
    <col min="10242" max="10242" width="15.625" style="153" customWidth="1"/>
    <col min="10243" max="10243" width="2.625" style="153" customWidth="1"/>
    <col min="10244" max="10244" width="15.625" style="153" customWidth="1"/>
    <col min="10245" max="10245" width="2.625" style="153" customWidth="1"/>
    <col min="10246" max="10246" width="15.625" style="153" customWidth="1"/>
    <col min="10247" max="10247" width="2.625" style="153" customWidth="1"/>
    <col min="10248" max="10249" width="15.625" style="153" customWidth="1"/>
    <col min="10250" max="10497" width="9" style="153"/>
    <col min="10498" max="10498" width="15.625" style="153" customWidth="1"/>
    <col min="10499" max="10499" width="2.625" style="153" customWidth="1"/>
    <col min="10500" max="10500" width="15.625" style="153" customWidth="1"/>
    <col min="10501" max="10501" width="2.625" style="153" customWidth="1"/>
    <col min="10502" max="10502" width="15.625" style="153" customWidth="1"/>
    <col min="10503" max="10503" width="2.625" style="153" customWidth="1"/>
    <col min="10504" max="10505" width="15.625" style="153" customWidth="1"/>
    <col min="10506" max="10753" width="9" style="153"/>
    <col min="10754" max="10754" width="15.625" style="153" customWidth="1"/>
    <col min="10755" max="10755" width="2.625" style="153" customWidth="1"/>
    <col min="10756" max="10756" width="15.625" style="153" customWidth="1"/>
    <col min="10757" max="10757" width="2.625" style="153" customWidth="1"/>
    <col min="10758" max="10758" width="15.625" style="153" customWidth="1"/>
    <col min="10759" max="10759" width="2.625" style="153" customWidth="1"/>
    <col min="10760" max="10761" width="15.625" style="153" customWidth="1"/>
    <col min="10762" max="11009" width="9" style="153"/>
    <col min="11010" max="11010" width="15.625" style="153" customWidth="1"/>
    <col min="11011" max="11011" width="2.625" style="153" customWidth="1"/>
    <col min="11012" max="11012" width="15.625" style="153" customWidth="1"/>
    <col min="11013" max="11013" width="2.625" style="153" customWidth="1"/>
    <col min="11014" max="11014" width="15.625" style="153" customWidth="1"/>
    <col min="11015" max="11015" width="2.625" style="153" customWidth="1"/>
    <col min="11016" max="11017" width="15.625" style="153" customWidth="1"/>
    <col min="11018" max="11265" width="9" style="153"/>
    <col min="11266" max="11266" width="15.625" style="153" customWidth="1"/>
    <col min="11267" max="11267" width="2.625" style="153" customWidth="1"/>
    <col min="11268" max="11268" width="15.625" style="153" customWidth="1"/>
    <col min="11269" max="11269" width="2.625" style="153" customWidth="1"/>
    <col min="11270" max="11270" width="15.625" style="153" customWidth="1"/>
    <col min="11271" max="11271" width="2.625" style="153" customWidth="1"/>
    <col min="11272" max="11273" width="15.625" style="153" customWidth="1"/>
    <col min="11274" max="11521" width="9" style="153"/>
    <col min="11522" max="11522" width="15.625" style="153" customWidth="1"/>
    <col min="11523" max="11523" width="2.625" style="153" customWidth="1"/>
    <col min="11524" max="11524" width="15.625" style="153" customWidth="1"/>
    <col min="11525" max="11525" width="2.625" style="153" customWidth="1"/>
    <col min="11526" max="11526" width="15.625" style="153" customWidth="1"/>
    <col min="11527" max="11527" width="2.625" style="153" customWidth="1"/>
    <col min="11528" max="11529" width="15.625" style="153" customWidth="1"/>
    <col min="11530" max="11777" width="9" style="153"/>
    <col min="11778" max="11778" width="15.625" style="153" customWidth="1"/>
    <col min="11779" max="11779" width="2.625" style="153" customWidth="1"/>
    <col min="11780" max="11780" width="15.625" style="153" customWidth="1"/>
    <col min="11781" max="11781" width="2.625" style="153" customWidth="1"/>
    <col min="11782" max="11782" width="15.625" style="153" customWidth="1"/>
    <col min="11783" max="11783" width="2.625" style="153" customWidth="1"/>
    <col min="11784" max="11785" width="15.625" style="153" customWidth="1"/>
    <col min="11786" max="12033" width="9" style="153"/>
    <col min="12034" max="12034" width="15.625" style="153" customWidth="1"/>
    <col min="12035" max="12035" width="2.625" style="153" customWidth="1"/>
    <col min="12036" max="12036" width="15.625" style="153" customWidth="1"/>
    <col min="12037" max="12037" width="2.625" style="153" customWidth="1"/>
    <col min="12038" max="12038" width="15.625" style="153" customWidth="1"/>
    <col min="12039" max="12039" width="2.625" style="153" customWidth="1"/>
    <col min="12040" max="12041" width="15.625" style="153" customWidth="1"/>
    <col min="12042" max="12289" width="9" style="153"/>
    <col min="12290" max="12290" width="15.625" style="153" customWidth="1"/>
    <col min="12291" max="12291" width="2.625" style="153" customWidth="1"/>
    <col min="12292" max="12292" width="15.625" style="153" customWidth="1"/>
    <col min="12293" max="12293" width="2.625" style="153" customWidth="1"/>
    <col min="12294" max="12294" width="15.625" style="153" customWidth="1"/>
    <col min="12295" max="12295" width="2.625" style="153" customWidth="1"/>
    <col min="12296" max="12297" width="15.625" style="153" customWidth="1"/>
    <col min="12298" max="12545" width="9" style="153"/>
    <col min="12546" max="12546" width="15.625" style="153" customWidth="1"/>
    <col min="12547" max="12547" width="2.625" style="153" customWidth="1"/>
    <col min="12548" max="12548" width="15.625" style="153" customWidth="1"/>
    <col min="12549" max="12549" width="2.625" style="153" customWidth="1"/>
    <col min="12550" max="12550" width="15.625" style="153" customWidth="1"/>
    <col min="12551" max="12551" width="2.625" style="153" customWidth="1"/>
    <col min="12552" max="12553" width="15.625" style="153" customWidth="1"/>
    <col min="12554" max="12801" width="9" style="153"/>
    <col min="12802" max="12802" width="15.625" style="153" customWidth="1"/>
    <col min="12803" max="12803" width="2.625" style="153" customWidth="1"/>
    <col min="12804" max="12804" width="15.625" style="153" customWidth="1"/>
    <col min="12805" max="12805" width="2.625" style="153" customWidth="1"/>
    <col min="12806" max="12806" width="15.625" style="153" customWidth="1"/>
    <col min="12807" max="12807" width="2.625" style="153" customWidth="1"/>
    <col min="12808" max="12809" width="15.625" style="153" customWidth="1"/>
    <col min="12810" max="13057" width="9" style="153"/>
    <col min="13058" max="13058" width="15.625" style="153" customWidth="1"/>
    <col min="13059" max="13059" width="2.625" style="153" customWidth="1"/>
    <col min="13060" max="13060" width="15.625" style="153" customWidth="1"/>
    <col min="13061" max="13061" width="2.625" style="153" customWidth="1"/>
    <col min="13062" max="13062" width="15.625" style="153" customWidth="1"/>
    <col min="13063" max="13063" width="2.625" style="153" customWidth="1"/>
    <col min="13064" max="13065" width="15.625" style="153" customWidth="1"/>
    <col min="13066" max="13313" width="9" style="153"/>
    <col min="13314" max="13314" width="15.625" style="153" customWidth="1"/>
    <col min="13315" max="13315" width="2.625" style="153" customWidth="1"/>
    <col min="13316" max="13316" width="15.625" style="153" customWidth="1"/>
    <col min="13317" max="13317" width="2.625" style="153" customWidth="1"/>
    <col min="13318" max="13318" width="15.625" style="153" customWidth="1"/>
    <col min="13319" max="13319" width="2.625" style="153" customWidth="1"/>
    <col min="13320" max="13321" width="15.625" style="153" customWidth="1"/>
    <col min="13322" max="13569" width="9" style="153"/>
    <col min="13570" max="13570" width="15.625" style="153" customWidth="1"/>
    <col min="13571" max="13571" width="2.625" style="153" customWidth="1"/>
    <col min="13572" max="13572" width="15.625" style="153" customWidth="1"/>
    <col min="13573" max="13573" width="2.625" style="153" customWidth="1"/>
    <col min="13574" max="13574" width="15.625" style="153" customWidth="1"/>
    <col min="13575" max="13575" width="2.625" style="153" customWidth="1"/>
    <col min="13576" max="13577" width="15.625" style="153" customWidth="1"/>
    <col min="13578" max="13825" width="9" style="153"/>
    <col min="13826" max="13826" width="15.625" style="153" customWidth="1"/>
    <col min="13827" max="13827" width="2.625" style="153" customWidth="1"/>
    <col min="13828" max="13828" width="15.625" style="153" customWidth="1"/>
    <col min="13829" max="13829" width="2.625" style="153" customWidth="1"/>
    <col min="13830" max="13830" width="15.625" style="153" customWidth="1"/>
    <col min="13831" max="13831" width="2.625" style="153" customWidth="1"/>
    <col min="13832" max="13833" width="15.625" style="153" customWidth="1"/>
    <col min="13834" max="14081" width="9" style="153"/>
    <col min="14082" max="14082" width="15.625" style="153" customWidth="1"/>
    <col min="14083" max="14083" width="2.625" style="153" customWidth="1"/>
    <col min="14084" max="14084" width="15.625" style="153" customWidth="1"/>
    <col min="14085" max="14085" width="2.625" style="153" customWidth="1"/>
    <col min="14086" max="14086" width="15.625" style="153" customWidth="1"/>
    <col min="14087" max="14087" width="2.625" style="153" customWidth="1"/>
    <col min="14088" max="14089" width="15.625" style="153" customWidth="1"/>
    <col min="14090" max="14337" width="9" style="153"/>
    <col min="14338" max="14338" width="15.625" style="153" customWidth="1"/>
    <col min="14339" max="14339" width="2.625" style="153" customWidth="1"/>
    <col min="14340" max="14340" width="15.625" style="153" customWidth="1"/>
    <col min="14341" max="14341" width="2.625" style="153" customWidth="1"/>
    <col min="14342" max="14342" width="15.625" style="153" customWidth="1"/>
    <col min="14343" max="14343" width="2.625" style="153" customWidth="1"/>
    <col min="14344" max="14345" width="15.625" style="153" customWidth="1"/>
    <col min="14346" max="14593" width="9" style="153"/>
    <col min="14594" max="14594" width="15.625" style="153" customWidth="1"/>
    <col min="14595" max="14595" width="2.625" style="153" customWidth="1"/>
    <col min="14596" max="14596" width="15.625" style="153" customWidth="1"/>
    <col min="14597" max="14597" width="2.625" style="153" customWidth="1"/>
    <col min="14598" max="14598" width="15.625" style="153" customWidth="1"/>
    <col min="14599" max="14599" width="2.625" style="153" customWidth="1"/>
    <col min="14600" max="14601" width="15.625" style="153" customWidth="1"/>
    <col min="14602" max="14849" width="9" style="153"/>
    <col min="14850" max="14850" width="15.625" style="153" customWidth="1"/>
    <col min="14851" max="14851" width="2.625" style="153" customWidth="1"/>
    <col min="14852" max="14852" width="15.625" style="153" customWidth="1"/>
    <col min="14853" max="14853" width="2.625" style="153" customWidth="1"/>
    <col min="14854" max="14854" width="15.625" style="153" customWidth="1"/>
    <col min="14855" max="14855" width="2.625" style="153" customWidth="1"/>
    <col min="14856" max="14857" width="15.625" style="153" customWidth="1"/>
    <col min="14858" max="15105" width="9" style="153"/>
    <col min="15106" max="15106" width="15.625" style="153" customWidth="1"/>
    <col min="15107" max="15107" width="2.625" style="153" customWidth="1"/>
    <col min="15108" max="15108" width="15.625" style="153" customWidth="1"/>
    <col min="15109" max="15109" width="2.625" style="153" customWidth="1"/>
    <col min="15110" max="15110" width="15.625" style="153" customWidth="1"/>
    <col min="15111" max="15111" width="2.625" style="153" customWidth="1"/>
    <col min="15112" max="15113" width="15.625" style="153" customWidth="1"/>
    <col min="15114" max="15361" width="9" style="153"/>
    <col min="15362" max="15362" width="15.625" style="153" customWidth="1"/>
    <col min="15363" max="15363" width="2.625" style="153" customWidth="1"/>
    <col min="15364" max="15364" width="15.625" style="153" customWidth="1"/>
    <col min="15365" max="15365" width="2.625" style="153" customWidth="1"/>
    <col min="15366" max="15366" width="15.625" style="153" customWidth="1"/>
    <col min="15367" max="15367" width="2.625" style="153" customWidth="1"/>
    <col min="15368" max="15369" width="15.625" style="153" customWidth="1"/>
    <col min="15370" max="15617" width="9" style="153"/>
    <col min="15618" max="15618" width="15.625" style="153" customWidth="1"/>
    <col min="15619" max="15619" width="2.625" style="153" customWidth="1"/>
    <col min="15620" max="15620" width="15.625" style="153" customWidth="1"/>
    <col min="15621" max="15621" width="2.625" style="153" customWidth="1"/>
    <col min="15622" max="15622" width="15.625" style="153" customWidth="1"/>
    <col min="15623" max="15623" width="2.625" style="153" customWidth="1"/>
    <col min="15624" max="15625" width="15.625" style="153" customWidth="1"/>
    <col min="15626" max="15873" width="9" style="153"/>
    <col min="15874" max="15874" width="15.625" style="153" customWidth="1"/>
    <col min="15875" max="15875" width="2.625" style="153" customWidth="1"/>
    <col min="15876" max="15876" width="15.625" style="153" customWidth="1"/>
    <col min="15877" max="15877" width="2.625" style="153" customWidth="1"/>
    <col min="15878" max="15878" width="15.625" style="153" customWidth="1"/>
    <col min="15879" max="15879" width="2.625" style="153" customWidth="1"/>
    <col min="15880" max="15881" width="15.625" style="153" customWidth="1"/>
    <col min="15882" max="16129" width="9" style="153"/>
    <col min="16130" max="16130" width="15.625" style="153" customWidth="1"/>
    <col min="16131" max="16131" width="2.625" style="153" customWidth="1"/>
    <col min="16132" max="16132" width="15.625" style="153" customWidth="1"/>
    <col min="16133" max="16133" width="2.625" style="153" customWidth="1"/>
    <col min="16134" max="16134" width="15.625" style="153" customWidth="1"/>
    <col min="16135" max="16135" width="2.625" style="153" customWidth="1"/>
    <col min="16136" max="16137" width="15.625" style="153" customWidth="1"/>
    <col min="16138" max="16384" width="9" style="153"/>
  </cols>
  <sheetData>
    <row r="1" spans="2:14" ht="99.75" customHeight="1">
      <c r="B1" s="152"/>
      <c r="C1" s="152"/>
      <c r="D1" s="152"/>
      <c r="E1" s="152"/>
      <c r="F1" s="152"/>
      <c r="G1" s="152"/>
      <c r="H1" s="152"/>
      <c r="J1" s="154"/>
      <c r="K1" s="154"/>
      <c r="L1" s="154"/>
      <c r="M1" s="154"/>
      <c r="N1" s="154"/>
    </row>
    <row r="2" spans="2:14" ht="56.25" thickBot="1">
      <c r="B2" s="199" t="str">
        <f>設定・名表!B6&amp;"年"&amp;設定・名表!B7&amp;"組の係"</f>
        <v>1年A組の係</v>
      </c>
      <c r="C2" s="199"/>
      <c r="D2" s="199"/>
      <c r="E2" s="199"/>
      <c r="F2" s="199"/>
      <c r="G2" s="199"/>
      <c r="H2" s="199"/>
      <c r="J2" s="200" t="str">
        <f>設定・名表!B6&amp;"年"&amp;設定・名表!B7&amp;"組の委員会"</f>
        <v>1年A組の委員会</v>
      </c>
      <c r="K2" s="200"/>
      <c r="L2" s="200"/>
      <c r="M2" s="200"/>
      <c r="N2" s="200"/>
    </row>
    <row r="3" spans="2:14" ht="39.950000000000003" customHeight="1">
      <c r="B3" s="155" t="s">
        <v>23</v>
      </c>
      <c r="C3" s="156">
        <v>1</v>
      </c>
      <c r="D3" s="157" t="str">
        <f t="shared" ref="D3:D15" si="0">IF(C3="","",IF(VLOOKUP(C3,名表,3,FALSE)="","",VLOOKUP(C3,名表,3,FALSE)))&amp;" "&amp;IF(C3="","",IF(VLOOKUP(C3,名表,4,FALSE)="","",VLOOKUP(C3,名表,4,FALSE)))</f>
        <v>佐藤 太郎</v>
      </c>
      <c r="E3" s="156">
        <v>4</v>
      </c>
      <c r="F3" s="158" t="str">
        <f t="shared" ref="F3:F15" si="1">IF(E3="","",IF(VLOOKUP(E3,名表,3,FALSE)="","",VLOOKUP(E3,名表,3,FALSE)))&amp;" "&amp;IF(E3="","",IF(VLOOKUP(E3,名表,4,FALSE)="","",VLOOKUP(E3,名表,4,FALSE)))</f>
        <v>木下 一郎</v>
      </c>
      <c r="G3" s="157"/>
      <c r="H3" s="159" t="str">
        <f t="shared" ref="H3:H15" si="2">IF(G3="","",IF(VLOOKUP(G3,名表,3,FALSE)="","",VLOOKUP(G3,名表,3,FALSE)))&amp;" "&amp;IF(G3="","",IF(VLOOKUP(G3,名表,4,FALSE)="","",VLOOKUP(G3,名表,4,FALSE)))</f>
        <v xml:space="preserve"> </v>
      </c>
      <c r="J3" s="178"/>
      <c r="K3" s="178" t="s">
        <v>25</v>
      </c>
      <c r="L3" s="179"/>
      <c r="M3" s="180" t="s">
        <v>26</v>
      </c>
      <c r="N3" s="181"/>
    </row>
    <row r="4" spans="2:14" ht="39.950000000000003" customHeight="1">
      <c r="B4" s="160" t="s">
        <v>24</v>
      </c>
      <c r="C4" s="161">
        <v>2</v>
      </c>
      <c r="D4" s="162" t="str">
        <f t="shared" si="0"/>
        <v>伊藤 次郎</v>
      </c>
      <c r="E4" s="161">
        <v>15</v>
      </c>
      <c r="F4" s="163" t="e">
        <f t="shared" si="1"/>
        <v>#N/A</v>
      </c>
      <c r="G4" s="162"/>
      <c r="H4" s="164" t="str">
        <f t="shared" si="2"/>
        <v xml:space="preserve"> </v>
      </c>
      <c r="J4" s="174" t="s">
        <v>29</v>
      </c>
      <c r="K4" s="174">
        <v>1</v>
      </c>
      <c r="L4" s="175" t="str">
        <f t="shared" ref="L4:L11" si="3">IF(K4="","",IF(VLOOKUP(K4,名表,3,FALSE)="","",VLOOKUP(K4,名表,3,FALSE)))&amp;" "&amp;IF(K4="","",IF(VLOOKUP(K4,名表,4,FALSE)="","",VLOOKUP(K4,名表,4,FALSE)))</f>
        <v>佐藤 太郎</v>
      </c>
      <c r="M4" s="176">
        <v>38</v>
      </c>
      <c r="N4" s="177" t="e">
        <f t="shared" ref="N4:N11" si="4">IF(M4="","",IF(VLOOKUP(M4,名表,3,FALSE)="","",VLOOKUP(M4,名表,3,FALSE)))&amp;" "&amp;IF(M4="","",IF(VLOOKUP(M4,名表,4,FALSE)="","",VLOOKUP(M4,名表,4,FALSE)))</f>
        <v>#N/A</v>
      </c>
    </row>
    <row r="5" spans="2:14" ht="39.950000000000003" customHeight="1">
      <c r="B5" s="165" t="s">
        <v>27</v>
      </c>
      <c r="C5" s="166">
        <v>3</v>
      </c>
      <c r="D5" s="167" t="str">
        <f t="shared" si="0"/>
        <v>山田 三郎</v>
      </c>
      <c r="E5" s="166">
        <v>14</v>
      </c>
      <c r="F5" s="168" t="e">
        <f t="shared" si="1"/>
        <v>#N/A</v>
      </c>
      <c r="G5" s="167"/>
      <c r="H5" s="169" t="str">
        <f t="shared" si="2"/>
        <v xml:space="preserve"> </v>
      </c>
      <c r="J5" s="174" t="s">
        <v>32</v>
      </c>
      <c r="K5" s="174">
        <v>10</v>
      </c>
      <c r="L5" s="175" t="e">
        <f t="shared" si="3"/>
        <v>#N/A</v>
      </c>
      <c r="M5" s="176">
        <v>31</v>
      </c>
      <c r="N5" s="177" t="str">
        <f t="shared" si="4"/>
        <v>阿部 明子</v>
      </c>
    </row>
    <row r="6" spans="2:14" ht="39.950000000000003" customHeight="1">
      <c r="B6" s="160" t="s">
        <v>28</v>
      </c>
      <c r="C6" s="161">
        <v>4</v>
      </c>
      <c r="D6" s="162" t="str">
        <f t="shared" si="0"/>
        <v>木下 一郎</v>
      </c>
      <c r="E6" s="161">
        <v>5</v>
      </c>
      <c r="F6" s="163" t="str">
        <f t="shared" si="1"/>
        <v>佐野 武</v>
      </c>
      <c r="G6" s="162"/>
      <c r="H6" s="164" t="str">
        <f t="shared" si="2"/>
        <v xml:space="preserve"> </v>
      </c>
      <c r="J6" s="174" t="s">
        <v>35</v>
      </c>
      <c r="K6" s="174">
        <v>13</v>
      </c>
      <c r="L6" s="175" t="e">
        <f t="shared" si="3"/>
        <v>#N/A</v>
      </c>
      <c r="M6" s="176">
        <v>45</v>
      </c>
      <c r="N6" s="177" t="e">
        <f t="shared" si="4"/>
        <v>#N/A</v>
      </c>
    </row>
    <row r="7" spans="2:14" ht="39.950000000000003" customHeight="1">
      <c r="B7" s="165" t="s">
        <v>30</v>
      </c>
      <c r="C7" s="166">
        <v>5</v>
      </c>
      <c r="D7" s="167" t="str">
        <f t="shared" si="0"/>
        <v>佐野 武</v>
      </c>
      <c r="E7" s="166">
        <v>48</v>
      </c>
      <c r="F7" s="168" t="e">
        <f t="shared" si="1"/>
        <v>#N/A</v>
      </c>
      <c r="G7" s="167"/>
      <c r="H7" s="169" t="str">
        <f t="shared" si="2"/>
        <v xml:space="preserve"> </v>
      </c>
      <c r="J7" s="174" t="s">
        <v>37</v>
      </c>
      <c r="K7" s="174">
        <v>1</v>
      </c>
      <c r="L7" s="175" t="str">
        <f t="shared" si="3"/>
        <v>佐藤 太郎</v>
      </c>
      <c r="M7" s="176">
        <v>43</v>
      </c>
      <c r="N7" s="177" t="e">
        <f t="shared" si="4"/>
        <v>#N/A</v>
      </c>
    </row>
    <row r="8" spans="2:14" ht="39.950000000000003" customHeight="1">
      <c r="B8" s="160" t="s">
        <v>31</v>
      </c>
      <c r="C8" s="161">
        <v>6</v>
      </c>
      <c r="D8" s="162" t="e">
        <f t="shared" si="0"/>
        <v>#N/A</v>
      </c>
      <c r="E8" s="161">
        <v>33</v>
      </c>
      <c r="F8" s="163" t="str">
        <f t="shared" si="1"/>
        <v>高橋 桜</v>
      </c>
      <c r="G8" s="162"/>
      <c r="H8" s="164" t="str">
        <f t="shared" si="2"/>
        <v xml:space="preserve"> </v>
      </c>
      <c r="J8" s="174" t="s">
        <v>112</v>
      </c>
      <c r="K8" s="174">
        <v>3</v>
      </c>
      <c r="L8" s="175" t="str">
        <f t="shared" si="3"/>
        <v>山田 三郎</v>
      </c>
      <c r="M8" s="176">
        <v>47</v>
      </c>
      <c r="N8" s="177" t="e">
        <f t="shared" si="4"/>
        <v>#N/A</v>
      </c>
    </row>
    <row r="9" spans="2:14" ht="39.950000000000003" customHeight="1">
      <c r="B9" s="165" t="s">
        <v>33</v>
      </c>
      <c r="C9" s="166">
        <v>7</v>
      </c>
      <c r="D9" s="167" t="e">
        <f t="shared" si="0"/>
        <v>#N/A</v>
      </c>
      <c r="E9" s="166">
        <v>40</v>
      </c>
      <c r="F9" s="168" t="e">
        <f t="shared" si="1"/>
        <v>#N/A</v>
      </c>
      <c r="G9" s="167">
        <v>41</v>
      </c>
      <c r="H9" s="169" t="e">
        <f t="shared" si="2"/>
        <v>#N/A</v>
      </c>
      <c r="J9" s="174" t="s">
        <v>111</v>
      </c>
      <c r="K9" s="174">
        <v>11</v>
      </c>
      <c r="L9" s="175" t="e">
        <f t="shared" si="3"/>
        <v>#N/A</v>
      </c>
      <c r="M9" s="176">
        <v>44</v>
      </c>
      <c r="N9" s="177" t="e">
        <f t="shared" si="4"/>
        <v>#N/A</v>
      </c>
    </row>
    <row r="10" spans="2:14" ht="39.950000000000003" customHeight="1">
      <c r="B10" s="196" t="s">
        <v>34</v>
      </c>
      <c r="C10" s="161">
        <v>1</v>
      </c>
      <c r="D10" s="162" t="str">
        <f t="shared" si="0"/>
        <v>佐藤 太郎</v>
      </c>
      <c r="E10" s="161">
        <v>13</v>
      </c>
      <c r="F10" s="163" t="e">
        <f t="shared" si="1"/>
        <v>#N/A</v>
      </c>
      <c r="G10" s="162"/>
      <c r="H10" s="164" t="str">
        <f t="shared" si="2"/>
        <v xml:space="preserve"> </v>
      </c>
      <c r="J10" s="174" t="s">
        <v>40</v>
      </c>
      <c r="K10" s="174">
        <v>6</v>
      </c>
      <c r="L10" s="175" t="e">
        <f t="shared" si="3"/>
        <v>#N/A</v>
      </c>
      <c r="M10" s="176">
        <v>35</v>
      </c>
      <c r="N10" s="177" t="str">
        <f t="shared" si="4"/>
        <v>山下 理子</v>
      </c>
    </row>
    <row r="11" spans="2:14" ht="39.950000000000003" customHeight="1" thickBot="1">
      <c r="B11" s="197"/>
      <c r="C11" s="166">
        <v>44</v>
      </c>
      <c r="D11" s="167" t="e">
        <f t="shared" si="0"/>
        <v>#N/A</v>
      </c>
      <c r="E11" s="166">
        <v>34</v>
      </c>
      <c r="F11" s="168" t="str">
        <f t="shared" si="1"/>
        <v>山根 恵子</v>
      </c>
      <c r="G11" s="167"/>
      <c r="H11" s="169" t="str">
        <f t="shared" si="2"/>
        <v xml:space="preserve"> </v>
      </c>
      <c r="J11" s="182"/>
      <c r="K11" s="182"/>
      <c r="L11" s="183" t="str">
        <f t="shared" si="3"/>
        <v xml:space="preserve"> </v>
      </c>
      <c r="M11" s="184"/>
      <c r="N11" s="185" t="str">
        <f t="shared" si="4"/>
        <v xml:space="preserve"> </v>
      </c>
    </row>
    <row r="12" spans="2:14" ht="39.950000000000003" customHeight="1">
      <c r="B12" s="160" t="s">
        <v>36</v>
      </c>
      <c r="C12" s="161">
        <v>37</v>
      </c>
      <c r="D12" s="162" t="e">
        <f t="shared" si="0"/>
        <v>#N/A</v>
      </c>
      <c r="E12" s="161">
        <v>42</v>
      </c>
      <c r="F12" s="163" t="e">
        <f t="shared" si="1"/>
        <v>#N/A</v>
      </c>
      <c r="G12" s="162">
        <v>39</v>
      </c>
      <c r="H12" s="164" t="e">
        <f t="shared" si="2"/>
        <v>#N/A</v>
      </c>
    </row>
    <row r="13" spans="2:14" ht="39.950000000000003" customHeight="1">
      <c r="B13" s="160" t="s">
        <v>38</v>
      </c>
      <c r="C13" s="161">
        <v>47</v>
      </c>
      <c r="D13" s="162" t="e">
        <f t="shared" si="0"/>
        <v>#N/A</v>
      </c>
      <c r="E13" s="161">
        <v>36</v>
      </c>
      <c r="F13" s="163" t="e">
        <f t="shared" si="1"/>
        <v>#N/A</v>
      </c>
      <c r="G13" s="162"/>
      <c r="H13" s="164" t="str">
        <f t="shared" si="2"/>
        <v xml:space="preserve"> </v>
      </c>
    </row>
    <row r="14" spans="2:14" ht="39.950000000000003" customHeight="1">
      <c r="B14" s="196" t="s">
        <v>39</v>
      </c>
      <c r="C14" s="166">
        <v>32</v>
      </c>
      <c r="D14" s="167" t="str">
        <f t="shared" si="0"/>
        <v>市川 美子</v>
      </c>
      <c r="E14" s="166">
        <v>31</v>
      </c>
      <c r="F14" s="168" t="str">
        <f t="shared" si="1"/>
        <v>阿部 明子</v>
      </c>
      <c r="G14" s="167"/>
      <c r="H14" s="169" t="str">
        <f t="shared" si="2"/>
        <v xml:space="preserve"> </v>
      </c>
    </row>
    <row r="15" spans="2:14" ht="39.950000000000003" customHeight="1" thickBot="1">
      <c r="B15" s="198"/>
      <c r="C15" s="170">
        <v>38</v>
      </c>
      <c r="D15" s="171" t="e">
        <f t="shared" si="0"/>
        <v>#N/A</v>
      </c>
      <c r="E15" s="170">
        <v>40</v>
      </c>
      <c r="F15" s="172" t="e">
        <f t="shared" si="1"/>
        <v>#N/A</v>
      </c>
      <c r="G15" s="171"/>
      <c r="H15" s="173" t="str">
        <f t="shared" si="2"/>
        <v xml:space="preserve"> </v>
      </c>
    </row>
    <row r="16" spans="2:14" ht="39.950000000000003" customHeight="1"/>
    <row r="17" ht="39.950000000000003" customHeight="1"/>
    <row r="18" ht="39.950000000000003" customHeight="1"/>
    <row r="19" ht="39.950000000000003" customHeight="1"/>
    <row r="20" ht="39.950000000000003" customHeight="1"/>
    <row r="21" ht="39.950000000000003" customHeight="1"/>
    <row r="22" ht="39.950000000000003" customHeight="1"/>
    <row r="23" ht="39.950000000000003" customHeight="1"/>
    <row r="24" ht="39.950000000000003" customHeight="1"/>
    <row r="25" ht="39.950000000000003" customHeight="1"/>
    <row r="26" ht="39.950000000000003" customHeight="1"/>
    <row r="27" ht="39.950000000000003" customHeight="1"/>
    <row r="28" ht="39.950000000000003" customHeight="1"/>
    <row r="29" ht="39.950000000000003" customHeight="1"/>
    <row r="30" ht="39.950000000000003" customHeight="1"/>
    <row r="31" ht="39.950000000000003" customHeight="1"/>
    <row r="32" ht="39.950000000000003" customHeight="1"/>
  </sheetData>
  <mergeCells count="4">
    <mergeCell ref="B10:B11"/>
    <mergeCell ref="B14:B15"/>
    <mergeCell ref="B2:H2"/>
    <mergeCell ref="J2:N2"/>
  </mergeCells>
  <phoneticPr fontId="1"/>
  <pageMargins left="0.70866141732283472" right="0.70866141732283472" top="0.74803149606299213" bottom="0.74803149606299213" header="0.31496062992125984" footer="0.31496062992125984"/>
  <pageSetup paperSize="9" scale="120" orientation="portrait" r:id="rId1"/>
  <headerFooter alignWithMargins="0"/>
  <colBreaks count="1" manualBreakCount="1">
    <brk id="8" min="1" max="14"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80"/>
  <sheetViews>
    <sheetView workbookViewId="0">
      <selection activeCell="AP34" sqref="AP34:AT35"/>
    </sheetView>
  </sheetViews>
  <sheetFormatPr defaultRowHeight="13.5"/>
  <cols>
    <col min="1" max="49" width="3.625" style="32" customWidth="1"/>
    <col min="50" max="256" width="9" style="32"/>
    <col min="257" max="305" width="3.625" style="32" customWidth="1"/>
    <col min="306" max="512" width="9" style="32"/>
    <col min="513" max="561" width="3.625" style="32" customWidth="1"/>
    <col min="562" max="768" width="9" style="32"/>
    <col min="769" max="817" width="3.625" style="32" customWidth="1"/>
    <col min="818" max="1024" width="9" style="32"/>
    <col min="1025" max="1073" width="3.625" style="32" customWidth="1"/>
    <col min="1074" max="1280" width="9" style="32"/>
    <col min="1281" max="1329" width="3.625" style="32" customWidth="1"/>
    <col min="1330" max="1536" width="9" style="32"/>
    <col min="1537" max="1585" width="3.625" style="32" customWidth="1"/>
    <col min="1586" max="1792" width="9" style="32"/>
    <col min="1793" max="1841" width="3.625" style="32" customWidth="1"/>
    <col min="1842" max="2048" width="9" style="32"/>
    <col min="2049" max="2097" width="3.625" style="32" customWidth="1"/>
    <col min="2098" max="2304" width="9" style="32"/>
    <col min="2305" max="2353" width="3.625" style="32" customWidth="1"/>
    <col min="2354" max="2560" width="9" style="32"/>
    <col min="2561" max="2609" width="3.625" style="32" customWidth="1"/>
    <col min="2610" max="2816" width="9" style="32"/>
    <col min="2817" max="2865" width="3.625" style="32" customWidth="1"/>
    <col min="2866" max="3072" width="9" style="32"/>
    <col min="3073" max="3121" width="3.625" style="32" customWidth="1"/>
    <col min="3122" max="3328" width="9" style="32"/>
    <col min="3329" max="3377" width="3.625" style="32" customWidth="1"/>
    <col min="3378" max="3584" width="9" style="32"/>
    <col min="3585" max="3633" width="3.625" style="32" customWidth="1"/>
    <col min="3634" max="3840" width="9" style="32"/>
    <col min="3841" max="3889" width="3.625" style="32" customWidth="1"/>
    <col min="3890" max="4096" width="9" style="32"/>
    <col min="4097" max="4145" width="3.625" style="32" customWidth="1"/>
    <col min="4146" max="4352" width="9" style="32"/>
    <col min="4353" max="4401" width="3.625" style="32" customWidth="1"/>
    <col min="4402" max="4608" width="9" style="32"/>
    <col min="4609" max="4657" width="3.625" style="32" customWidth="1"/>
    <col min="4658" max="4864" width="9" style="32"/>
    <col min="4865" max="4913" width="3.625" style="32" customWidth="1"/>
    <col min="4914" max="5120" width="9" style="32"/>
    <col min="5121" max="5169" width="3.625" style="32" customWidth="1"/>
    <col min="5170" max="5376" width="9" style="32"/>
    <col min="5377" max="5425" width="3.625" style="32" customWidth="1"/>
    <col min="5426" max="5632" width="9" style="32"/>
    <col min="5633" max="5681" width="3.625" style="32" customWidth="1"/>
    <col min="5682" max="5888" width="9" style="32"/>
    <col min="5889" max="5937" width="3.625" style="32" customWidth="1"/>
    <col min="5938" max="6144" width="9" style="32"/>
    <col min="6145" max="6193" width="3.625" style="32" customWidth="1"/>
    <col min="6194" max="6400" width="9" style="32"/>
    <col min="6401" max="6449" width="3.625" style="32" customWidth="1"/>
    <col min="6450" max="6656" width="9" style="32"/>
    <col min="6657" max="6705" width="3.625" style="32" customWidth="1"/>
    <col min="6706" max="6912" width="9" style="32"/>
    <col min="6913" max="6961" width="3.625" style="32" customWidth="1"/>
    <col min="6962" max="7168" width="9" style="32"/>
    <col min="7169" max="7217" width="3.625" style="32" customWidth="1"/>
    <col min="7218" max="7424" width="9" style="32"/>
    <col min="7425" max="7473" width="3.625" style="32" customWidth="1"/>
    <col min="7474" max="7680" width="9" style="32"/>
    <col min="7681" max="7729" width="3.625" style="32" customWidth="1"/>
    <col min="7730" max="7936" width="9" style="32"/>
    <col min="7937" max="7985" width="3.625" style="32" customWidth="1"/>
    <col min="7986" max="8192" width="9" style="32"/>
    <col min="8193" max="8241" width="3.625" style="32" customWidth="1"/>
    <col min="8242" max="8448" width="9" style="32"/>
    <col min="8449" max="8497" width="3.625" style="32" customWidth="1"/>
    <col min="8498" max="8704" width="9" style="32"/>
    <col min="8705" max="8753" width="3.625" style="32" customWidth="1"/>
    <col min="8754" max="8960" width="9" style="32"/>
    <col min="8961" max="9009" width="3.625" style="32" customWidth="1"/>
    <col min="9010" max="9216" width="9" style="32"/>
    <col min="9217" max="9265" width="3.625" style="32" customWidth="1"/>
    <col min="9266" max="9472" width="9" style="32"/>
    <col min="9473" max="9521" width="3.625" style="32" customWidth="1"/>
    <col min="9522" max="9728" width="9" style="32"/>
    <col min="9729" max="9777" width="3.625" style="32" customWidth="1"/>
    <col min="9778" max="9984" width="9" style="32"/>
    <col min="9985" max="10033" width="3.625" style="32" customWidth="1"/>
    <col min="10034" max="10240" width="9" style="32"/>
    <col min="10241" max="10289" width="3.625" style="32" customWidth="1"/>
    <col min="10290" max="10496" width="9" style="32"/>
    <col min="10497" max="10545" width="3.625" style="32" customWidth="1"/>
    <col min="10546" max="10752" width="9" style="32"/>
    <col min="10753" max="10801" width="3.625" style="32" customWidth="1"/>
    <col min="10802" max="11008" width="9" style="32"/>
    <col min="11009" max="11057" width="3.625" style="32" customWidth="1"/>
    <col min="11058" max="11264" width="9" style="32"/>
    <col min="11265" max="11313" width="3.625" style="32" customWidth="1"/>
    <col min="11314" max="11520" width="9" style="32"/>
    <col min="11521" max="11569" width="3.625" style="32" customWidth="1"/>
    <col min="11570" max="11776" width="9" style="32"/>
    <col min="11777" max="11825" width="3.625" style="32" customWidth="1"/>
    <col min="11826" max="12032" width="9" style="32"/>
    <col min="12033" max="12081" width="3.625" style="32" customWidth="1"/>
    <col min="12082" max="12288" width="9" style="32"/>
    <col min="12289" max="12337" width="3.625" style="32" customWidth="1"/>
    <col min="12338" max="12544" width="9" style="32"/>
    <col min="12545" max="12593" width="3.625" style="32" customWidth="1"/>
    <col min="12594" max="12800" width="9" style="32"/>
    <col min="12801" max="12849" width="3.625" style="32" customWidth="1"/>
    <col min="12850" max="13056" width="9" style="32"/>
    <col min="13057" max="13105" width="3.625" style="32" customWidth="1"/>
    <col min="13106" max="13312" width="9" style="32"/>
    <col min="13313" max="13361" width="3.625" style="32" customWidth="1"/>
    <col min="13362" max="13568" width="9" style="32"/>
    <col min="13569" max="13617" width="3.625" style="32" customWidth="1"/>
    <col min="13618" max="13824" width="9" style="32"/>
    <col min="13825" max="13873" width="3.625" style="32" customWidth="1"/>
    <col min="13874" max="14080" width="9" style="32"/>
    <col min="14081" max="14129" width="3.625" style="32" customWidth="1"/>
    <col min="14130" max="14336" width="9" style="32"/>
    <col min="14337" max="14385" width="3.625" style="32" customWidth="1"/>
    <col min="14386" max="14592" width="9" style="32"/>
    <col min="14593" max="14641" width="3.625" style="32" customWidth="1"/>
    <col min="14642" max="14848" width="9" style="32"/>
    <col min="14849" max="14897" width="3.625" style="32" customWidth="1"/>
    <col min="14898" max="15104" width="9" style="32"/>
    <col min="15105" max="15153" width="3.625" style="32" customWidth="1"/>
    <col min="15154" max="15360" width="9" style="32"/>
    <col min="15361" max="15409" width="3.625" style="32" customWidth="1"/>
    <col min="15410" max="15616" width="9" style="32"/>
    <col min="15617" max="15665" width="3.625" style="32" customWidth="1"/>
    <col min="15666" max="15872" width="9" style="32"/>
    <col min="15873" max="15921" width="3.625" style="32" customWidth="1"/>
    <col min="15922" max="16128" width="9" style="32"/>
    <col min="16129" max="16177" width="3.625" style="32" customWidth="1"/>
    <col min="16178" max="16384" width="9" style="32"/>
  </cols>
  <sheetData>
    <row r="1" spans="1:48" ht="9" customHeight="1">
      <c r="A1" s="229" t="str">
        <f>設定・名表!B5&amp;"年度"</f>
        <v>2019年度</v>
      </c>
      <c r="B1" s="230"/>
      <c r="C1" s="230"/>
      <c r="D1" s="230"/>
    </row>
    <row r="2" spans="1:48" ht="9" customHeight="1">
      <c r="A2" s="230"/>
      <c r="B2" s="230"/>
      <c r="C2" s="230"/>
      <c r="D2" s="230"/>
      <c r="V2" s="33"/>
      <c r="W2" s="33"/>
      <c r="X2" s="33"/>
      <c r="Y2" s="207">
        <v>1</v>
      </c>
      <c r="Z2" s="208" t="str">
        <f>IF(Y2="","",IF(VLOOKUP(Y2,名表,3,FALSE)="","",VLOOKUP(Y2,名表,3,FALSE)))&amp;" "&amp;IF(Y2="","",IF(VLOOKUP(Y2,名表,4,FALSE)="","",VLOOKUP(Y2,名表,4,FALSE)))</f>
        <v>佐藤 太郎</v>
      </c>
      <c r="AA2" s="208"/>
      <c r="AB2" s="208"/>
      <c r="AC2" s="208"/>
      <c r="AD2" s="209"/>
      <c r="AE2" s="33"/>
      <c r="AF2" s="33"/>
      <c r="AG2" s="207">
        <v>1</v>
      </c>
      <c r="AH2" s="208" t="str">
        <f>IF(AG2="","",IF(VLOOKUP(AG2,名表,3,FALSE)="","",VLOOKUP(AG2,名表,3,FALSE)))&amp;" "&amp;IF(AG2="","",IF(VLOOKUP(AG2,名表,4,FALSE)="","",VLOOKUP(AG2,名表,4,FALSE)))</f>
        <v>佐藤 太郎</v>
      </c>
      <c r="AI2" s="208"/>
      <c r="AJ2" s="208"/>
      <c r="AK2" s="208"/>
      <c r="AL2" s="209"/>
      <c r="AM2" s="33"/>
      <c r="AN2" s="33"/>
      <c r="AO2" s="207">
        <v>1</v>
      </c>
      <c r="AP2" s="208" t="str">
        <f>IF(AO2="","",IF(VLOOKUP(AO2,名表,3,FALSE)="","",VLOOKUP(AO2,名表,3,FALSE)))&amp;" "&amp;IF(AO2="","",IF(VLOOKUP(AO2,名表,4,FALSE)="","",VLOOKUP(AO2,名表,4,FALSE)))</f>
        <v>佐藤 太郎</v>
      </c>
      <c r="AQ2" s="208"/>
      <c r="AR2" s="208"/>
      <c r="AS2" s="208"/>
      <c r="AT2" s="209"/>
    </row>
    <row r="3" spans="1:48" ht="9" customHeight="1">
      <c r="A3" s="230"/>
      <c r="B3" s="230"/>
      <c r="C3" s="230"/>
      <c r="D3" s="230"/>
      <c r="V3" s="33"/>
      <c r="W3" s="33"/>
      <c r="X3" s="33"/>
      <c r="Y3" s="201"/>
      <c r="Z3" s="202"/>
      <c r="AA3" s="202"/>
      <c r="AB3" s="202"/>
      <c r="AC3" s="202"/>
      <c r="AD3" s="203"/>
      <c r="AE3" s="33"/>
      <c r="AF3" s="33"/>
      <c r="AG3" s="201"/>
      <c r="AH3" s="202"/>
      <c r="AI3" s="202"/>
      <c r="AJ3" s="202"/>
      <c r="AK3" s="202"/>
      <c r="AL3" s="203"/>
      <c r="AM3" s="33"/>
      <c r="AN3" s="33"/>
      <c r="AO3" s="201"/>
      <c r="AP3" s="202"/>
      <c r="AQ3" s="202"/>
      <c r="AR3" s="202"/>
      <c r="AS3" s="202"/>
      <c r="AT3" s="203"/>
    </row>
    <row r="4" spans="1:48" ht="9" customHeight="1">
      <c r="B4" s="229" t="str">
        <f>設定・名表!B6&amp;"年"&amp;設定・名表!B7&amp;"連絡網"</f>
        <v>1年A連絡網</v>
      </c>
      <c r="C4" s="229"/>
      <c r="D4" s="229"/>
      <c r="E4" s="229"/>
      <c r="F4" s="229"/>
      <c r="G4" s="229"/>
      <c r="H4" s="229"/>
      <c r="I4" s="229"/>
      <c r="J4" s="229"/>
      <c r="K4" s="229"/>
      <c r="V4" s="33"/>
      <c r="W4" s="33"/>
      <c r="X4" s="33"/>
      <c r="Y4" s="201" t="str">
        <f>IF(Y2="","",IF(VLOOKUP(Y2,名表,13,FALSE)="","",VLOOKUP(Y2,名表,13,FALSE)))</f>
        <v>012-345-678</v>
      </c>
      <c r="Z4" s="202"/>
      <c r="AA4" s="202"/>
      <c r="AB4" s="202"/>
      <c r="AC4" s="202"/>
      <c r="AD4" s="203"/>
      <c r="AE4" s="33"/>
      <c r="AF4" s="33"/>
      <c r="AG4" s="201" t="str">
        <f>IF(AG2="","",IF(VLOOKUP(AG2,名表,13,FALSE)="","",VLOOKUP(AG2,名表,13,FALSE)))</f>
        <v>012-345-678</v>
      </c>
      <c r="AH4" s="202"/>
      <c r="AI4" s="202"/>
      <c r="AJ4" s="202"/>
      <c r="AK4" s="202"/>
      <c r="AL4" s="203"/>
      <c r="AM4" s="33"/>
      <c r="AN4" s="33"/>
      <c r="AO4" s="201" t="str">
        <f>IF(AO2="","",IF(VLOOKUP(AO2,名表,13,FALSE)="","",VLOOKUP(AO2,名表,13,FALSE)))</f>
        <v>012-345-678</v>
      </c>
      <c r="AP4" s="202"/>
      <c r="AQ4" s="202"/>
      <c r="AR4" s="202"/>
      <c r="AS4" s="202"/>
      <c r="AT4" s="203"/>
    </row>
    <row r="5" spans="1:48" ht="9" customHeight="1">
      <c r="B5" s="229"/>
      <c r="C5" s="229"/>
      <c r="D5" s="229"/>
      <c r="E5" s="229"/>
      <c r="F5" s="229"/>
      <c r="G5" s="229"/>
      <c r="H5" s="229"/>
      <c r="I5" s="229"/>
      <c r="J5" s="229"/>
      <c r="K5" s="229"/>
      <c r="V5" s="33"/>
      <c r="W5" s="34"/>
      <c r="X5" s="35"/>
      <c r="Y5" s="201"/>
      <c r="Z5" s="202"/>
      <c r="AA5" s="202"/>
      <c r="AB5" s="202"/>
      <c r="AC5" s="202"/>
      <c r="AD5" s="203"/>
      <c r="AE5" s="36"/>
      <c r="AF5" s="35"/>
      <c r="AG5" s="201"/>
      <c r="AH5" s="202"/>
      <c r="AI5" s="202"/>
      <c r="AJ5" s="202"/>
      <c r="AK5" s="202"/>
      <c r="AL5" s="203"/>
      <c r="AM5" s="36"/>
      <c r="AN5" s="35"/>
      <c r="AO5" s="201"/>
      <c r="AP5" s="202"/>
      <c r="AQ5" s="202"/>
      <c r="AR5" s="202"/>
      <c r="AS5" s="202"/>
      <c r="AT5" s="203"/>
    </row>
    <row r="6" spans="1:48" ht="9" customHeight="1" thickBot="1">
      <c r="B6" s="229"/>
      <c r="C6" s="229"/>
      <c r="D6" s="229"/>
      <c r="E6" s="229"/>
      <c r="F6" s="229"/>
      <c r="G6" s="229"/>
      <c r="H6" s="229"/>
      <c r="I6" s="229"/>
      <c r="J6" s="229"/>
      <c r="K6" s="229"/>
      <c r="Q6" s="207">
        <v>1</v>
      </c>
      <c r="R6" s="208" t="str">
        <f>IF(Q6="","",IF(VLOOKUP(Q6,名表,3,FALSE)="","",VLOOKUP(Q6,名表,3,FALSE)))&amp;" "&amp;IF(Q6="","",IF(VLOOKUP(Q6,名表,4,FALSE)="","",VLOOKUP(Q6,名表,4,FALSE)))</f>
        <v>佐藤 太郎</v>
      </c>
      <c r="S6" s="208"/>
      <c r="T6" s="208"/>
      <c r="U6" s="208"/>
      <c r="V6" s="209"/>
      <c r="W6" s="34"/>
      <c r="X6" s="34"/>
      <c r="Y6" s="201" t="str">
        <f>IF(Y2="","",IF(VLOOKUP(Y2,名表,14,FALSE)="","",VLOOKUP(Y2,名表,14,FALSE)))</f>
        <v>234-567-890</v>
      </c>
      <c r="Z6" s="202"/>
      <c r="AA6" s="202"/>
      <c r="AB6" s="202"/>
      <c r="AC6" s="202"/>
      <c r="AD6" s="203"/>
      <c r="AE6" s="33"/>
      <c r="AF6" s="34"/>
      <c r="AG6" s="201" t="str">
        <f>IF(AG2="","",IF(VLOOKUP(AG2,名表,14,FALSE)="","",VLOOKUP(AG2,名表,14,FALSE)))</f>
        <v>234-567-890</v>
      </c>
      <c r="AH6" s="202"/>
      <c r="AI6" s="202"/>
      <c r="AJ6" s="202"/>
      <c r="AK6" s="202"/>
      <c r="AL6" s="203"/>
      <c r="AM6" s="33"/>
      <c r="AN6" s="34"/>
      <c r="AO6" s="201" t="str">
        <f>IF(AO2="","",IF(VLOOKUP(AO2,名表,14,FALSE)="","",VLOOKUP(AO2,名表,14,FALSE)))</f>
        <v>234-567-890</v>
      </c>
      <c r="AP6" s="202"/>
      <c r="AQ6" s="202"/>
      <c r="AR6" s="202"/>
      <c r="AS6" s="202"/>
      <c r="AT6" s="203"/>
    </row>
    <row r="7" spans="1:48" ht="9" customHeight="1" thickTop="1">
      <c r="C7" s="226" t="str">
        <f>IF(設定・名表!C15="","",設定・名表!C15)</f>
        <v>○×市立△中学校</v>
      </c>
      <c r="D7" s="227"/>
      <c r="E7" s="227"/>
      <c r="F7" s="227"/>
      <c r="G7" s="227"/>
      <c r="H7" s="227"/>
      <c r="I7" s="227"/>
      <c r="J7" s="228"/>
      <c r="Q7" s="201"/>
      <c r="R7" s="202"/>
      <c r="S7" s="202"/>
      <c r="T7" s="202"/>
      <c r="U7" s="202"/>
      <c r="V7" s="203"/>
      <c r="W7" s="34"/>
      <c r="X7" s="33"/>
      <c r="Y7" s="204"/>
      <c r="Z7" s="205"/>
      <c r="AA7" s="205"/>
      <c r="AB7" s="205"/>
      <c r="AC7" s="205"/>
      <c r="AD7" s="206"/>
      <c r="AE7" s="33"/>
      <c r="AF7" s="33"/>
      <c r="AG7" s="204"/>
      <c r="AH7" s="205"/>
      <c r="AI7" s="205"/>
      <c r="AJ7" s="205"/>
      <c r="AK7" s="205"/>
      <c r="AL7" s="206"/>
      <c r="AM7" s="33"/>
      <c r="AN7" s="33"/>
      <c r="AO7" s="204"/>
      <c r="AP7" s="205"/>
      <c r="AQ7" s="205"/>
      <c r="AR7" s="205"/>
      <c r="AS7" s="205"/>
      <c r="AT7" s="206"/>
    </row>
    <row r="8" spans="1:48" ht="9" customHeight="1">
      <c r="C8" s="217"/>
      <c r="D8" s="218"/>
      <c r="E8" s="218"/>
      <c r="F8" s="218"/>
      <c r="G8" s="218"/>
      <c r="H8" s="218"/>
      <c r="I8" s="218"/>
      <c r="J8" s="219"/>
      <c r="Q8" s="201" t="str">
        <f>IF(Q6="","",IF(VLOOKUP(Q6,名表,13,FALSE)="","",VLOOKUP(Q6,名表,13,FALSE)))</f>
        <v>012-345-678</v>
      </c>
      <c r="R8" s="202"/>
      <c r="S8" s="202"/>
      <c r="T8" s="202"/>
      <c r="U8" s="202"/>
      <c r="V8" s="203"/>
      <c r="W8" s="34"/>
      <c r="X8" s="33"/>
      <c r="Y8" s="33"/>
      <c r="Z8" s="33"/>
      <c r="AA8" s="33"/>
      <c r="AB8" s="33"/>
      <c r="AC8" s="33"/>
      <c r="AD8" s="33"/>
      <c r="AE8" s="33"/>
      <c r="AF8" s="33"/>
      <c r="AG8" s="33"/>
      <c r="AH8" s="33"/>
      <c r="AI8" s="33"/>
      <c r="AJ8" s="33"/>
      <c r="AK8" s="33"/>
      <c r="AL8" s="33"/>
      <c r="AM8" s="33"/>
      <c r="AN8" s="33"/>
      <c r="AO8" s="33"/>
      <c r="AP8" s="33"/>
      <c r="AQ8" s="33"/>
      <c r="AR8" s="33"/>
      <c r="AS8" s="33"/>
      <c r="AT8" s="33"/>
    </row>
    <row r="9" spans="1:48" ht="9" customHeight="1">
      <c r="C9" s="217" t="str">
        <f>IF(設定・名表!C16="","","校長 "&amp;設定・名表!C16)</f>
        <v>校長 山田　太郎</v>
      </c>
      <c r="D9" s="218"/>
      <c r="E9" s="218"/>
      <c r="F9" s="218"/>
      <c r="G9" s="218"/>
      <c r="H9" s="218"/>
      <c r="I9" s="218"/>
      <c r="J9" s="219"/>
      <c r="P9" s="37"/>
      <c r="Q9" s="201"/>
      <c r="R9" s="202"/>
      <c r="S9" s="202"/>
      <c r="T9" s="202"/>
      <c r="U9" s="202"/>
      <c r="V9" s="203"/>
      <c r="W9" s="35"/>
      <c r="X9" s="33"/>
      <c r="Y9" s="33"/>
      <c r="Z9" s="33"/>
      <c r="AA9" s="33"/>
      <c r="AB9" s="33"/>
      <c r="AC9" s="33"/>
      <c r="AD9" s="33"/>
      <c r="AE9" s="33"/>
      <c r="AF9" s="33"/>
      <c r="AG9" s="33"/>
      <c r="AH9" s="33"/>
      <c r="AI9" s="33"/>
      <c r="AJ9" s="33"/>
      <c r="AK9" s="33"/>
      <c r="AL9" s="33"/>
      <c r="AM9" s="33"/>
      <c r="AN9" s="33"/>
      <c r="AO9" s="33"/>
      <c r="AP9" s="33"/>
      <c r="AQ9" s="33"/>
      <c r="AR9" s="33"/>
      <c r="AS9" s="33"/>
      <c r="AT9" s="33"/>
    </row>
    <row r="10" spans="1:48" ht="9" customHeight="1">
      <c r="C10" s="217"/>
      <c r="D10" s="218"/>
      <c r="E10" s="218"/>
      <c r="F10" s="218"/>
      <c r="G10" s="218"/>
      <c r="H10" s="218"/>
      <c r="I10" s="218"/>
      <c r="J10" s="219"/>
      <c r="P10" s="38"/>
      <c r="Q10" s="201" t="str">
        <f>IF(Q6="","",IF(VLOOKUP(Q6,名表,14,FALSE)="","",VLOOKUP(Q6,名表,14,FALSE)))</f>
        <v>234-567-890</v>
      </c>
      <c r="R10" s="202"/>
      <c r="S10" s="202"/>
      <c r="T10" s="202"/>
      <c r="U10" s="202"/>
      <c r="V10" s="203"/>
      <c r="W10" s="34"/>
      <c r="X10" s="33"/>
      <c r="Y10" s="207">
        <v>1</v>
      </c>
      <c r="Z10" s="208" t="str">
        <f>IF(Y10="","",IF(VLOOKUP(Y10,名表,3,FALSE)="","",VLOOKUP(Y10,名表,3,FALSE)))&amp;" "&amp;IF(Y10="","",IF(VLOOKUP(Y10,名表,4,FALSE)="","",VLOOKUP(Y10,名表,4,FALSE)))</f>
        <v>佐藤 太郎</v>
      </c>
      <c r="AA10" s="208"/>
      <c r="AB10" s="208"/>
      <c r="AC10" s="208"/>
      <c r="AD10" s="209"/>
      <c r="AE10" s="33"/>
      <c r="AF10" s="33"/>
      <c r="AG10" s="207">
        <v>1</v>
      </c>
      <c r="AH10" s="208" t="str">
        <f>IF(AG10="","",IF(VLOOKUP(AG10,名表,3,FALSE)="","",VLOOKUP(AG10,名表,3,FALSE)))&amp;" "&amp;IF(AG10="","",IF(VLOOKUP(AG10,名表,4,FALSE)="","",VLOOKUP(AG10,名表,4,FALSE)))</f>
        <v>佐藤 太郎</v>
      </c>
      <c r="AI10" s="208"/>
      <c r="AJ10" s="208"/>
      <c r="AK10" s="208"/>
      <c r="AL10" s="209"/>
      <c r="AM10" s="33"/>
      <c r="AN10" s="33"/>
      <c r="AO10" s="207">
        <v>1</v>
      </c>
      <c r="AP10" s="208" t="str">
        <f>IF(AO10="","",IF(VLOOKUP(AO10,名表,3,FALSE)="","",VLOOKUP(AO10,名表,3,FALSE)))&amp;" "&amp;IF(AO10="","",IF(VLOOKUP(AO10,名表,4,FALSE)="","",VLOOKUP(AO10,名表,4,FALSE)))</f>
        <v>佐藤 太郎</v>
      </c>
      <c r="AQ10" s="208"/>
      <c r="AR10" s="208"/>
      <c r="AS10" s="208"/>
      <c r="AT10" s="209"/>
    </row>
    <row r="11" spans="1:48" ht="9" customHeight="1">
      <c r="C11" s="217" t="str">
        <f>IF(設定・名表!C17="","","住所 "&amp;設定・名表!C17)</f>
        <v>住所 ×県○市１－１－１</v>
      </c>
      <c r="D11" s="218"/>
      <c r="E11" s="218"/>
      <c r="F11" s="218"/>
      <c r="G11" s="218"/>
      <c r="H11" s="218"/>
      <c r="I11" s="218"/>
      <c r="J11" s="219"/>
      <c r="P11" s="38"/>
      <c r="Q11" s="204"/>
      <c r="R11" s="205"/>
      <c r="S11" s="205"/>
      <c r="T11" s="205"/>
      <c r="U11" s="205"/>
      <c r="V11" s="206"/>
      <c r="W11" s="34"/>
      <c r="X11" s="33"/>
      <c r="Y11" s="201"/>
      <c r="Z11" s="202"/>
      <c r="AA11" s="202"/>
      <c r="AB11" s="202"/>
      <c r="AC11" s="202"/>
      <c r="AD11" s="203"/>
      <c r="AE11" s="33"/>
      <c r="AF11" s="33"/>
      <c r="AG11" s="201"/>
      <c r="AH11" s="202"/>
      <c r="AI11" s="202"/>
      <c r="AJ11" s="202"/>
      <c r="AK11" s="202"/>
      <c r="AL11" s="203"/>
      <c r="AM11" s="33"/>
      <c r="AN11" s="33"/>
      <c r="AO11" s="201"/>
      <c r="AP11" s="202"/>
      <c r="AQ11" s="202"/>
      <c r="AR11" s="202"/>
      <c r="AS11" s="202"/>
      <c r="AT11" s="203"/>
    </row>
    <row r="12" spans="1:48" ht="9" customHeight="1">
      <c r="C12" s="217"/>
      <c r="D12" s="218"/>
      <c r="E12" s="218"/>
      <c r="F12" s="218"/>
      <c r="G12" s="218"/>
      <c r="H12" s="218"/>
      <c r="I12" s="218"/>
      <c r="J12" s="219"/>
      <c r="P12" s="38"/>
      <c r="V12" s="33"/>
      <c r="W12" s="34"/>
      <c r="X12" s="33"/>
      <c r="Y12" s="201" t="str">
        <f>IF(Y10="","",IF(VLOOKUP(Y10,名表,13,FALSE)="","",VLOOKUP(Y10,名表,13,FALSE)))</f>
        <v>012-345-678</v>
      </c>
      <c r="Z12" s="202"/>
      <c r="AA12" s="202"/>
      <c r="AB12" s="202"/>
      <c r="AC12" s="202"/>
      <c r="AD12" s="203"/>
      <c r="AE12" s="33"/>
      <c r="AF12" s="33"/>
      <c r="AG12" s="201" t="str">
        <f>IF(AG10="","",IF(VLOOKUP(AG10,名表,13,FALSE)="","",VLOOKUP(AG10,名表,13,FALSE)))</f>
        <v>012-345-678</v>
      </c>
      <c r="AH12" s="202"/>
      <c r="AI12" s="202"/>
      <c r="AJ12" s="202"/>
      <c r="AK12" s="202"/>
      <c r="AL12" s="203"/>
      <c r="AM12" s="33"/>
      <c r="AN12" s="33"/>
      <c r="AO12" s="201" t="str">
        <f>IF(AO10="","",IF(VLOOKUP(AO10,名表,13,FALSE)="","",VLOOKUP(AO10,名表,13,FALSE)))</f>
        <v>012-345-678</v>
      </c>
      <c r="AP12" s="202"/>
      <c r="AQ12" s="202"/>
      <c r="AR12" s="202"/>
      <c r="AS12" s="202"/>
      <c r="AT12" s="203"/>
    </row>
    <row r="13" spans="1:48" ht="9" customHeight="1">
      <c r="C13" s="220" t="s">
        <v>41</v>
      </c>
      <c r="D13" s="221"/>
      <c r="E13" s="221"/>
      <c r="F13" s="221"/>
      <c r="G13" s="221"/>
      <c r="H13" s="221"/>
      <c r="I13" s="221"/>
      <c r="J13" s="222"/>
      <c r="P13" s="38"/>
      <c r="V13" s="33"/>
      <c r="W13" s="33"/>
      <c r="X13" s="35"/>
      <c r="Y13" s="201"/>
      <c r="Z13" s="202"/>
      <c r="AA13" s="202"/>
      <c r="AB13" s="202"/>
      <c r="AC13" s="202"/>
      <c r="AD13" s="203"/>
      <c r="AE13" s="36"/>
      <c r="AF13" s="35"/>
      <c r="AG13" s="201"/>
      <c r="AH13" s="202"/>
      <c r="AI13" s="202"/>
      <c r="AJ13" s="202"/>
      <c r="AK13" s="202"/>
      <c r="AL13" s="203"/>
      <c r="AM13" s="36"/>
      <c r="AN13" s="35"/>
      <c r="AO13" s="201"/>
      <c r="AP13" s="202"/>
      <c r="AQ13" s="202"/>
      <c r="AR13" s="202"/>
      <c r="AS13" s="202"/>
      <c r="AT13" s="203"/>
    </row>
    <row r="14" spans="1:48" ht="9" customHeight="1">
      <c r="C14" s="223"/>
      <c r="D14" s="224"/>
      <c r="E14" s="224"/>
      <c r="F14" s="224"/>
      <c r="G14" s="224"/>
      <c r="H14" s="224"/>
      <c r="I14" s="224"/>
      <c r="J14" s="225"/>
      <c r="P14" s="38"/>
      <c r="V14" s="33"/>
      <c r="W14" s="33"/>
      <c r="X14" s="34"/>
      <c r="Y14" s="201" t="str">
        <f>IF(Y10="","",IF(VLOOKUP(Y10,名表,14,FALSE)="","",VLOOKUP(Y10,名表,14,FALSE)))</f>
        <v>234-567-890</v>
      </c>
      <c r="Z14" s="202"/>
      <c r="AA14" s="202"/>
      <c r="AB14" s="202"/>
      <c r="AC14" s="202"/>
      <c r="AD14" s="203"/>
      <c r="AE14" s="33"/>
      <c r="AF14" s="34"/>
      <c r="AG14" s="201" t="str">
        <f>IF(AG10="","",IF(VLOOKUP(AG10,名表,14,FALSE)="","",VLOOKUP(AG10,名表,14,FALSE)))</f>
        <v>234-567-890</v>
      </c>
      <c r="AH14" s="202"/>
      <c r="AI14" s="202"/>
      <c r="AJ14" s="202"/>
      <c r="AK14" s="202"/>
      <c r="AL14" s="203"/>
      <c r="AM14" s="33"/>
      <c r="AN14" s="34"/>
      <c r="AO14" s="201" t="str">
        <f>IF(AO10="","",IF(VLOOKUP(AO10,名表,14,FALSE)="","",VLOOKUP(AO10,名表,14,FALSE)))</f>
        <v>234-567-890</v>
      </c>
      <c r="AP14" s="202"/>
      <c r="AQ14" s="202"/>
      <c r="AR14" s="202"/>
      <c r="AS14" s="202"/>
      <c r="AT14" s="203"/>
    </row>
    <row r="15" spans="1:48" ht="9" customHeight="1">
      <c r="C15" s="211" t="s">
        <v>42</v>
      </c>
      <c r="D15" s="212"/>
      <c r="E15" s="212"/>
      <c r="F15" s="212"/>
      <c r="G15" s="212"/>
      <c r="H15" s="212"/>
      <c r="I15" s="212"/>
      <c r="J15" s="213"/>
      <c r="P15" s="38"/>
      <c r="V15" s="33"/>
      <c r="W15" s="33"/>
      <c r="X15" s="33"/>
      <c r="Y15" s="204"/>
      <c r="Z15" s="205"/>
      <c r="AA15" s="205"/>
      <c r="AB15" s="205"/>
      <c r="AC15" s="205"/>
      <c r="AD15" s="206"/>
      <c r="AE15" s="33"/>
      <c r="AF15" s="33"/>
      <c r="AG15" s="204"/>
      <c r="AH15" s="205"/>
      <c r="AI15" s="205"/>
      <c r="AJ15" s="205"/>
      <c r="AK15" s="205"/>
      <c r="AL15" s="206"/>
      <c r="AM15" s="33"/>
      <c r="AN15" s="33"/>
      <c r="AO15" s="204"/>
      <c r="AP15" s="205"/>
      <c r="AQ15" s="205"/>
      <c r="AR15" s="205"/>
      <c r="AS15" s="205"/>
      <c r="AT15" s="206"/>
    </row>
    <row r="16" spans="1:48" ht="9" customHeight="1" thickBot="1">
      <c r="C16" s="214"/>
      <c r="D16" s="215"/>
      <c r="E16" s="215"/>
      <c r="F16" s="215"/>
      <c r="G16" s="215"/>
      <c r="H16" s="215"/>
      <c r="I16" s="215"/>
      <c r="J16" s="216"/>
      <c r="P16" s="38"/>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row>
    <row r="17" spans="8:46" ht="9" customHeight="1" thickTop="1">
      <c r="P17" s="38"/>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row>
    <row r="18" spans="8:46" ht="9" customHeight="1">
      <c r="I18" s="207">
        <v>2</v>
      </c>
      <c r="J18" s="208" t="str">
        <f>IF(I18="","",IF(VLOOKUP(I18,名表,3,FALSE)="","",VLOOKUP(I18,名表,3,FALSE)))&amp;" "&amp;IF(I18="","",IF(VLOOKUP(I18,名表,4,FALSE)="","",VLOOKUP(I18,名表,4,FALSE)))</f>
        <v>伊藤 次郎</v>
      </c>
      <c r="K18" s="208"/>
      <c r="L18" s="208"/>
      <c r="M18" s="208"/>
      <c r="N18" s="209"/>
      <c r="P18" s="38"/>
      <c r="Q18" s="207">
        <v>1</v>
      </c>
      <c r="R18" s="208" t="str">
        <f>IF(Q18="","",IF(VLOOKUP(Q18,名表,3,FALSE)="","",VLOOKUP(Q18,名表,3,FALSE)))&amp;" "&amp;IF(Q18="","",IF(VLOOKUP(Q18,名表,4,FALSE)="","",VLOOKUP(Q18,名表,4,FALSE)))</f>
        <v>佐藤 太郎</v>
      </c>
      <c r="S18" s="208"/>
      <c r="T18" s="208"/>
      <c r="U18" s="208"/>
      <c r="V18" s="209"/>
      <c r="W18" s="33"/>
      <c r="X18" s="33"/>
      <c r="Y18" s="207">
        <v>1</v>
      </c>
      <c r="Z18" s="208" t="str">
        <f>IF(Y18="","",IF(VLOOKUP(Y18,名表,3,FALSE)="","",VLOOKUP(Y18,名表,3,FALSE)))&amp;" "&amp;IF(Y18="","",IF(VLOOKUP(Y18,名表,4,FALSE)="","",VLOOKUP(Y18,名表,4,FALSE)))</f>
        <v>佐藤 太郎</v>
      </c>
      <c r="AA18" s="208"/>
      <c r="AB18" s="208"/>
      <c r="AC18" s="208"/>
      <c r="AD18" s="209"/>
      <c r="AE18" s="33"/>
      <c r="AF18" s="33"/>
      <c r="AG18" s="207">
        <v>1</v>
      </c>
      <c r="AH18" s="208" t="str">
        <f>IF(AG18="","",IF(VLOOKUP(AG18,名表,3,FALSE)="","",VLOOKUP(AG18,名表,3,FALSE)))&amp;" "&amp;IF(AG18="","",IF(VLOOKUP(AG18,名表,4,FALSE)="","",VLOOKUP(AG18,名表,4,FALSE)))</f>
        <v>佐藤 太郎</v>
      </c>
      <c r="AI18" s="208"/>
      <c r="AJ18" s="208"/>
      <c r="AK18" s="208"/>
      <c r="AL18" s="209"/>
      <c r="AM18" s="33"/>
      <c r="AN18" s="33"/>
      <c r="AO18" s="207">
        <v>1</v>
      </c>
      <c r="AP18" s="208" t="str">
        <f>IF(AO18="","",IF(VLOOKUP(AO18,名表,3,FALSE)="","",VLOOKUP(AO18,名表,3,FALSE)))&amp;" "&amp;IF(AO18="","",IF(VLOOKUP(AO18,名表,4,FALSE)="","",VLOOKUP(AO18,名表,4,FALSE)))</f>
        <v>佐藤 太郎</v>
      </c>
      <c r="AQ18" s="208"/>
      <c r="AR18" s="208"/>
      <c r="AS18" s="208"/>
      <c r="AT18" s="209"/>
    </row>
    <row r="19" spans="8:46" ht="9" customHeight="1">
      <c r="I19" s="201"/>
      <c r="J19" s="202"/>
      <c r="K19" s="202"/>
      <c r="L19" s="202"/>
      <c r="M19" s="202"/>
      <c r="N19" s="203"/>
      <c r="P19" s="38"/>
      <c r="Q19" s="201"/>
      <c r="R19" s="202"/>
      <c r="S19" s="202"/>
      <c r="T19" s="202"/>
      <c r="U19" s="202"/>
      <c r="V19" s="203"/>
      <c r="W19" s="33"/>
      <c r="X19" s="33"/>
      <c r="Y19" s="201"/>
      <c r="Z19" s="202"/>
      <c r="AA19" s="202"/>
      <c r="AB19" s="202"/>
      <c r="AC19" s="202"/>
      <c r="AD19" s="203"/>
      <c r="AE19" s="33"/>
      <c r="AF19" s="33"/>
      <c r="AG19" s="201"/>
      <c r="AH19" s="202"/>
      <c r="AI19" s="202"/>
      <c r="AJ19" s="202"/>
      <c r="AK19" s="202"/>
      <c r="AL19" s="203"/>
      <c r="AM19" s="33"/>
      <c r="AN19" s="33"/>
      <c r="AO19" s="201"/>
      <c r="AP19" s="202"/>
      <c r="AQ19" s="202"/>
      <c r="AR19" s="202"/>
      <c r="AS19" s="202"/>
      <c r="AT19" s="203"/>
    </row>
    <row r="20" spans="8:46" ht="9" customHeight="1">
      <c r="I20" s="201" t="str">
        <f>IF(I18="","",IF(VLOOKUP(I18,名表,13,FALSE)="","",VLOOKUP(I18,名表,13,FALSE)))</f>
        <v/>
      </c>
      <c r="J20" s="202"/>
      <c r="K20" s="202"/>
      <c r="L20" s="202"/>
      <c r="M20" s="202"/>
      <c r="N20" s="203"/>
      <c r="P20" s="38"/>
      <c r="Q20" s="201" t="str">
        <f>IF(Q18="","",IF(VLOOKUP(Q18,名表,13,FALSE)="","",VLOOKUP(Q18,名表,13,FALSE)))</f>
        <v>012-345-678</v>
      </c>
      <c r="R20" s="202"/>
      <c r="S20" s="202"/>
      <c r="T20" s="202"/>
      <c r="U20" s="202"/>
      <c r="V20" s="203"/>
      <c r="W20" s="33"/>
      <c r="X20" s="33"/>
      <c r="Y20" s="201" t="str">
        <f>IF(Y18="","",IF(VLOOKUP(Y18,名表,13,FALSE)="","",VLOOKUP(Y18,名表,13,FALSE)))</f>
        <v>012-345-678</v>
      </c>
      <c r="Z20" s="202"/>
      <c r="AA20" s="202"/>
      <c r="AB20" s="202"/>
      <c r="AC20" s="202"/>
      <c r="AD20" s="203"/>
      <c r="AE20" s="33"/>
      <c r="AF20" s="33"/>
      <c r="AG20" s="201" t="str">
        <f>IF(AG18="","",IF(VLOOKUP(AG18,名表,13,FALSE)="","",VLOOKUP(AG18,名表,13,FALSE)))</f>
        <v>012-345-678</v>
      </c>
      <c r="AH20" s="202"/>
      <c r="AI20" s="202"/>
      <c r="AJ20" s="202"/>
      <c r="AK20" s="202"/>
      <c r="AL20" s="203"/>
      <c r="AM20" s="33"/>
      <c r="AN20" s="33"/>
      <c r="AO20" s="201" t="str">
        <f>IF(AO18="","",IF(VLOOKUP(AO18,名表,13,FALSE)="","",VLOOKUP(AO18,名表,13,FALSE)))</f>
        <v>012-345-678</v>
      </c>
      <c r="AP20" s="202"/>
      <c r="AQ20" s="202"/>
      <c r="AR20" s="202"/>
      <c r="AS20" s="202"/>
      <c r="AT20" s="203"/>
    </row>
    <row r="21" spans="8:46" ht="9" customHeight="1">
      <c r="H21" s="39"/>
      <c r="I21" s="201"/>
      <c r="J21" s="202"/>
      <c r="K21" s="202"/>
      <c r="L21" s="202"/>
      <c r="M21" s="202"/>
      <c r="N21" s="203"/>
      <c r="O21" s="36"/>
      <c r="P21" s="37"/>
      <c r="Q21" s="201"/>
      <c r="R21" s="202"/>
      <c r="S21" s="202"/>
      <c r="T21" s="202"/>
      <c r="U21" s="202"/>
      <c r="V21" s="203"/>
      <c r="W21" s="36"/>
      <c r="X21" s="35"/>
      <c r="Y21" s="201"/>
      <c r="Z21" s="202"/>
      <c r="AA21" s="202"/>
      <c r="AB21" s="202"/>
      <c r="AC21" s="202"/>
      <c r="AD21" s="203"/>
      <c r="AE21" s="36"/>
      <c r="AF21" s="35"/>
      <c r="AG21" s="201"/>
      <c r="AH21" s="202"/>
      <c r="AI21" s="202"/>
      <c r="AJ21" s="202"/>
      <c r="AK21" s="202"/>
      <c r="AL21" s="203"/>
      <c r="AM21" s="36"/>
      <c r="AN21" s="35"/>
      <c r="AO21" s="201"/>
      <c r="AP21" s="202"/>
      <c r="AQ21" s="202"/>
      <c r="AR21" s="202"/>
      <c r="AS21" s="202"/>
      <c r="AT21" s="203"/>
    </row>
    <row r="22" spans="8:46" ht="9" customHeight="1">
      <c r="H22" s="38"/>
      <c r="I22" s="201" t="str">
        <f>IF(I18="","",IF(VLOOKUP(I18,名表,14,FALSE)="","",VLOOKUP(I18,名表,14,FALSE)))</f>
        <v/>
      </c>
      <c r="J22" s="202"/>
      <c r="K22" s="202"/>
      <c r="L22" s="202"/>
      <c r="M22" s="202"/>
      <c r="N22" s="203"/>
      <c r="P22" s="38"/>
      <c r="Q22" s="201" t="str">
        <f>IF(Q18="","",IF(VLOOKUP(Q18,名表,14,FALSE)="","",VLOOKUP(Q18,名表,14,FALSE)))</f>
        <v>234-567-890</v>
      </c>
      <c r="R22" s="202"/>
      <c r="S22" s="202"/>
      <c r="T22" s="202"/>
      <c r="U22" s="202"/>
      <c r="V22" s="203"/>
      <c r="W22" s="33"/>
      <c r="X22" s="34"/>
      <c r="Y22" s="201" t="str">
        <f>IF(Y18="","",IF(VLOOKUP(Y18,名表,14,FALSE)="","",VLOOKUP(Y18,名表,14,FALSE)))</f>
        <v>234-567-890</v>
      </c>
      <c r="Z22" s="202"/>
      <c r="AA22" s="202"/>
      <c r="AB22" s="202"/>
      <c r="AC22" s="202"/>
      <c r="AD22" s="203"/>
      <c r="AE22" s="33"/>
      <c r="AF22" s="34"/>
      <c r="AG22" s="201" t="str">
        <f>IF(AG18="","",IF(VLOOKUP(AG18,名表,14,FALSE)="","",VLOOKUP(AG18,名表,14,FALSE)))</f>
        <v>234-567-890</v>
      </c>
      <c r="AH22" s="202"/>
      <c r="AI22" s="202"/>
      <c r="AJ22" s="202"/>
      <c r="AK22" s="202"/>
      <c r="AL22" s="203"/>
      <c r="AM22" s="33"/>
      <c r="AN22" s="34"/>
      <c r="AO22" s="201" t="str">
        <f>IF(AO18="","",IF(VLOOKUP(AO18,名表,14,FALSE)="","",VLOOKUP(AO18,名表,14,FALSE)))</f>
        <v>234-567-890</v>
      </c>
      <c r="AP22" s="202"/>
      <c r="AQ22" s="202"/>
      <c r="AR22" s="202"/>
      <c r="AS22" s="202"/>
      <c r="AT22" s="203"/>
    </row>
    <row r="23" spans="8:46" ht="9" customHeight="1">
      <c r="H23" s="38"/>
      <c r="I23" s="204"/>
      <c r="J23" s="205"/>
      <c r="K23" s="205"/>
      <c r="L23" s="205"/>
      <c r="M23" s="205"/>
      <c r="N23" s="206"/>
      <c r="P23" s="38"/>
      <c r="Q23" s="204"/>
      <c r="R23" s="205"/>
      <c r="S23" s="205"/>
      <c r="T23" s="205"/>
      <c r="U23" s="205"/>
      <c r="V23" s="206"/>
      <c r="W23" s="33"/>
      <c r="X23" s="33"/>
      <c r="Y23" s="204"/>
      <c r="Z23" s="205"/>
      <c r="AA23" s="205"/>
      <c r="AB23" s="205"/>
      <c r="AC23" s="205"/>
      <c r="AD23" s="206"/>
      <c r="AE23" s="33"/>
      <c r="AF23" s="33"/>
      <c r="AG23" s="204"/>
      <c r="AH23" s="205"/>
      <c r="AI23" s="205"/>
      <c r="AJ23" s="205"/>
      <c r="AK23" s="205"/>
      <c r="AL23" s="206"/>
      <c r="AM23" s="33"/>
      <c r="AN23" s="33"/>
      <c r="AO23" s="204"/>
      <c r="AP23" s="205"/>
      <c r="AQ23" s="205"/>
      <c r="AR23" s="205"/>
      <c r="AS23" s="205"/>
      <c r="AT23" s="206"/>
    </row>
    <row r="24" spans="8:46" ht="9" customHeight="1">
      <c r="H24" s="38"/>
      <c r="P24" s="38"/>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row>
    <row r="25" spans="8:46" ht="9" customHeight="1">
      <c r="H25" s="38"/>
      <c r="P25" s="38"/>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row>
    <row r="26" spans="8:46" ht="9" customHeight="1">
      <c r="H26" s="38"/>
      <c r="P26" s="38"/>
      <c r="V26" s="33"/>
      <c r="W26" s="33"/>
      <c r="X26" s="33"/>
      <c r="Y26" s="207">
        <v>1</v>
      </c>
      <c r="Z26" s="208" t="str">
        <f>IF(Y26="","",IF(VLOOKUP(Y26,名表,3,FALSE)="","",VLOOKUP(Y26,名表,3,FALSE)))&amp;" "&amp;IF(Y26="","",IF(VLOOKUP(Y26,名表,4,FALSE)="","",VLOOKUP(Y26,名表,4,FALSE)))</f>
        <v>佐藤 太郎</v>
      </c>
      <c r="AA26" s="208"/>
      <c r="AB26" s="208"/>
      <c r="AC26" s="208"/>
      <c r="AD26" s="209"/>
      <c r="AE26" s="33"/>
      <c r="AF26" s="33"/>
      <c r="AG26" s="207">
        <v>1</v>
      </c>
      <c r="AH26" s="208" t="str">
        <f>IF(AG26="","",IF(VLOOKUP(AG26,名表,3,FALSE)="","",VLOOKUP(AG26,名表,3,FALSE)))&amp;" "&amp;IF(AG26="","",IF(VLOOKUP(AG26,名表,4,FALSE)="","",VLOOKUP(AG26,名表,4,FALSE)))</f>
        <v>佐藤 太郎</v>
      </c>
      <c r="AI26" s="208"/>
      <c r="AJ26" s="208"/>
      <c r="AK26" s="208"/>
      <c r="AL26" s="209"/>
      <c r="AM26" s="33"/>
      <c r="AN26" s="33"/>
      <c r="AO26" s="207">
        <v>1</v>
      </c>
      <c r="AP26" s="208" t="str">
        <f>IF(AO26="","",IF(VLOOKUP(AO26,名表,3,FALSE)="","",VLOOKUP(AO26,名表,3,FALSE)))&amp;" "&amp;IF(AO26="","",IF(VLOOKUP(AO26,名表,4,FALSE)="","",VLOOKUP(AO26,名表,4,FALSE)))</f>
        <v>佐藤 太郎</v>
      </c>
      <c r="AQ26" s="208"/>
      <c r="AR26" s="208"/>
      <c r="AS26" s="208"/>
      <c r="AT26" s="209"/>
    </row>
    <row r="27" spans="8:46" ht="9" customHeight="1">
      <c r="H27" s="38"/>
      <c r="P27" s="38"/>
      <c r="V27" s="33"/>
      <c r="W27" s="33"/>
      <c r="X27" s="33"/>
      <c r="Y27" s="201"/>
      <c r="Z27" s="202"/>
      <c r="AA27" s="202"/>
      <c r="AB27" s="202"/>
      <c r="AC27" s="202"/>
      <c r="AD27" s="203"/>
      <c r="AE27" s="33"/>
      <c r="AF27" s="33"/>
      <c r="AG27" s="201"/>
      <c r="AH27" s="202"/>
      <c r="AI27" s="202"/>
      <c r="AJ27" s="202"/>
      <c r="AK27" s="202"/>
      <c r="AL27" s="203"/>
      <c r="AM27" s="33"/>
      <c r="AN27" s="33"/>
      <c r="AO27" s="201"/>
      <c r="AP27" s="202"/>
      <c r="AQ27" s="202"/>
      <c r="AR27" s="202"/>
      <c r="AS27" s="202"/>
      <c r="AT27" s="203"/>
    </row>
    <row r="28" spans="8:46" ht="9" customHeight="1">
      <c r="H28" s="38"/>
      <c r="P28" s="38"/>
      <c r="V28" s="33"/>
      <c r="W28" s="33"/>
      <c r="X28" s="33"/>
      <c r="Y28" s="201" t="str">
        <f>IF(Y26="","",IF(VLOOKUP(Y26,名表,13,FALSE)="","",VLOOKUP(Y26,名表,13,FALSE)))</f>
        <v>012-345-678</v>
      </c>
      <c r="Z28" s="202"/>
      <c r="AA28" s="202"/>
      <c r="AB28" s="202"/>
      <c r="AC28" s="202"/>
      <c r="AD28" s="203"/>
      <c r="AE28" s="33"/>
      <c r="AF28" s="33"/>
      <c r="AG28" s="201" t="str">
        <f>IF(AG26="","",IF(VLOOKUP(AG26,名表,13,FALSE)="","",VLOOKUP(AG26,名表,13,FALSE)))</f>
        <v>012-345-678</v>
      </c>
      <c r="AH28" s="202"/>
      <c r="AI28" s="202"/>
      <c r="AJ28" s="202"/>
      <c r="AK28" s="202"/>
      <c r="AL28" s="203"/>
      <c r="AM28" s="33"/>
      <c r="AN28" s="33"/>
      <c r="AO28" s="201" t="str">
        <f>IF(AO26="","",IF(VLOOKUP(AO26,名表,13,FALSE)="","",VLOOKUP(AO26,名表,13,FALSE)))</f>
        <v>012-345-678</v>
      </c>
      <c r="AP28" s="202"/>
      <c r="AQ28" s="202"/>
      <c r="AR28" s="202"/>
      <c r="AS28" s="202"/>
      <c r="AT28" s="203"/>
    </row>
    <row r="29" spans="8:46" ht="9" customHeight="1">
      <c r="H29" s="38"/>
      <c r="P29" s="38"/>
      <c r="V29" s="33"/>
      <c r="W29" s="34"/>
      <c r="X29" s="35"/>
      <c r="Y29" s="201"/>
      <c r="Z29" s="202"/>
      <c r="AA29" s="202"/>
      <c r="AB29" s="202"/>
      <c r="AC29" s="202"/>
      <c r="AD29" s="203"/>
      <c r="AE29" s="36"/>
      <c r="AF29" s="35"/>
      <c r="AG29" s="201"/>
      <c r="AH29" s="202"/>
      <c r="AI29" s="202"/>
      <c r="AJ29" s="202"/>
      <c r="AK29" s="202"/>
      <c r="AL29" s="203"/>
      <c r="AM29" s="36"/>
      <c r="AN29" s="35"/>
      <c r="AO29" s="201"/>
      <c r="AP29" s="202"/>
      <c r="AQ29" s="202"/>
      <c r="AR29" s="202"/>
      <c r="AS29" s="202"/>
      <c r="AT29" s="203"/>
    </row>
    <row r="30" spans="8:46" ht="9" customHeight="1">
      <c r="H30" s="38"/>
      <c r="P30" s="38"/>
      <c r="Q30" s="207">
        <v>1</v>
      </c>
      <c r="R30" s="208" t="str">
        <f>IF(Q30="","",IF(VLOOKUP(Q30,名表,3,FALSE)="","",VLOOKUP(Q30,名表,3,FALSE)))&amp;" "&amp;IF(Q30="","",IF(VLOOKUP(Q30,名表,4,FALSE)="","",VLOOKUP(Q30,名表,4,FALSE)))</f>
        <v>佐藤 太郎</v>
      </c>
      <c r="S30" s="208"/>
      <c r="T30" s="208"/>
      <c r="U30" s="208"/>
      <c r="V30" s="209"/>
      <c r="W30" s="34"/>
      <c r="X30" s="34"/>
      <c r="Y30" s="201" t="str">
        <f>IF(Y26="","",IF(VLOOKUP(Y26,名表,14,FALSE)="","",VLOOKUP(Y26,名表,14,FALSE)))</f>
        <v>234-567-890</v>
      </c>
      <c r="Z30" s="202"/>
      <c r="AA30" s="202"/>
      <c r="AB30" s="202"/>
      <c r="AC30" s="202"/>
      <c r="AD30" s="203"/>
      <c r="AE30" s="33"/>
      <c r="AF30" s="34"/>
      <c r="AG30" s="201" t="str">
        <f>IF(AG26="","",IF(VLOOKUP(AG26,名表,14,FALSE)="","",VLOOKUP(AG26,名表,14,FALSE)))</f>
        <v>234-567-890</v>
      </c>
      <c r="AH30" s="202"/>
      <c r="AI30" s="202"/>
      <c r="AJ30" s="202"/>
      <c r="AK30" s="202"/>
      <c r="AL30" s="203"/>
      <c r="AM30" s="33"/>
      <c r="AN30" s="34"/>
      <c r="AO30" s="201" t="str">
        <f>IF(AO26="","",IF(VLOOKUP(AO26,名表,14,FALSE)="","",VLOOKUP(AO26,名表,14,FALSE)))</f>
        <v>234-567-890</v>
      </c>
      <c r="AP30" s="202"/>
      <c r="AQ30" s="202"/>
      <c r="AR30" s="202"/>
      <c r="AS30" s="202"/>
      <c r="AT30" s="203"/>
    </row>
    <row r="31" spans="8:46" ht="9" customHeight="1">
      <c r="H31" s="38"/>
      <c r="P31" s="38"/>
      <c r="Q31" s="201"/>
      <c r="R31" s="202"/>
      <c r="S31" s="202"/>
      <c r="T31" s="202"/>
      <c r="U31" s="202"/>
      <c r="V31" s="203"/>
      <c r="W31" s="34"/>
      <c r="X31" s="33"/>
      <c r="Y31" s="204"/>
      <c r="Z31" s="205"/>
      <c r="AA31" s="205"/>
      <c r="AB31" s="205"/>
      <c r="AC31" s="205"/>
      <c r="AD31" s="206"/>
      <c r="AE31" s="33"/>
      <c r="AF31" s="33"/>
      <c r="AG31" s="204"/>
      <c r="AH31" s="205"/>
      <c r="AI31" s="205"/>
      <c r="AJ31" s="205"/>
      <c r="AK31" s="205"/>
      <c r="AL31" s="206"/>
      <c r="AM31" s="33"/>
      <c r="AN31" s="33"/>
      <c r="AO31" s="204"/>
      <c r="AP31" s="205"/>
      <c r="AQ31" s="205"/>
      <c r="AR31" s="205"/>
      <c r="AS31" s="205"/>
      <c r="AT31" s="206"/>
    </row>
    <row r="32" spans="8:46" ht="9" customHeight="1">
      <c r="H32" s="38"/>
      <c r="P32" s="40"/>
      <c r="Q32" s="201" t="str">
        <f>IF(Q30="","",IF(VLOOKUP(Q30,名表,13,FALSE)="","",VLOOKUP(Q30,名表,13,FALSE)))</f>
        <v>012-345-678</v>
      </c>
      <c r="R32" s="202"/>
      <c r="S32" s="202"/>
      <c r="T32" s="202"/>
      <c r="U32" s="202"/>
      <c r="V32" s="203"/>
      <c r="W32" s="34"/>
      <c r="X32" s="33"/>
      <c r="Y32" s="33"/>
      <c r="Z32" s="33"/>
      <c r="AA32" s="33"/>
      <c r="AB32" s="33"/>
      <c r="AC32" s="33"/>
      <c r="AD32" s="33"/>
      <c r="AE32" s="33"/>
      <c r="AF32" s="33"/>
      <c r="AG32" s="33"/>
      <c r="AH32" s="33"/>
      <c r="AI32" s="33"/>
      <c r="AJ32" s="33"/>
      <c r="AK32" s="33"/>
      <c r="AL32" s="33"/>
      <c r="AM32" s="33"/>
      <c r="AN32" s="33"/>
      <c r="AO32" s="33"/>
      <c r="AP32" s="33"/>
      <c r="AQ32" s="33"/>
      <c r="AR32" s="33"/>
      <c r="AS32" s="33"/>
      <c r="AT32" s="33"/>
    </row>
    <row r="33" spans="1:46" ht="9" customHeight="1">
      <c r="H33" s="38"/>
      <c r="P33" s="35"/>
      <c r="Q33" s="201"/>
      <c r="R33" s="202"/>
      <c r="S33" s="202"/>
      <c r="T33" s="202"/>
      <c r="U33" s="202"/>
      <c r="V33" s="203"/>
      <c r="W33" s="35"/>
      <c r="X33" s="33"/>
      <c r="Y33" s="33"/>
      <c r="Z33" s="33"/>
      <c r="AA33" s="33"/>
      <c r="AB33" s="33"/>
      <c r="AC33" s="33"/>
      <c r="AD33" s="33"/>
      <c r="AE33" s="33"/>
      <c r="AF33" s="33"/>
      <c r="AG33" s="33"/>
      <c r="AH33" s="33"/>
      <c r="AI33" s="33"/>
      <c r="AJ33" s="33"/>
      <c r="AK33" s="33"/>
      <c r="AL33" s="33"/>
      <c r="AM33" s="33"/>
      <c r="AN33" s="33"/>
      <c r="AO33" s="33"/>
      <c r="AP33" s="33"/>
      <c r="AQ33" s="33"/>
      <c r="AR33" s="33"/>
      <c r="AS33" s="33"/>
      <c r="AT33" s="33"/>
    </row>
    <row r="34" spans="1:46" ht="9" customHeight="1">
      <c r="H34" s="38"/>
      <c r="Q34" s="201" t="str">
        <f>IF(Q30="","",IF(VLOOKUP(Q30,名表,14,FALSE)="","",VLOOKUP(Q30,名表,14,FALSE)))</f>
        <v>234-567-890</v>
      </c>
      <c r="R34" s="202"/>
      <c r="S34" s="202"/>
      <c r="T34" s="202"/>
      <c r="U34" s="202"/>
      <c r="V34" s="203"/>
      <c r="W34" s="34"/>
      <c r="X34" s="33"/>
      <c r="Y34" s="207">
        <v>1</v>
      </c>
      <c r="Z34" s="208" t="str">
        <f>IF(Y34="","",IF(VLOOKUP(Y34,名表,3,FALSE)="","",VLOOKUP(Y34,名表,3,FALSE)))&amp;" "&amp;IF(Y34="","",IF(VLOOKUP(Y34,名表,4,FALSE)="","",VLOOKUP(Y34,名表,4,FALSE)))</f>
        <v>佐藤 太郎</v>
      </c>
      <c r="AA34" s="208"/>
      <c r="AB34" s="208"/>
      <c r="AC34" s="208"/>
      <c r="AD34" s="209"/>
      <c r="AE34" s="33"/>
      <c r="AF34" s="33"/>
      <c r="AG34" s="207">
        <v>1</v>
      </c>
      <c r="AH34" s="208" t="str">
        <f>IF(AG34="","",IF(VLOOKUP(AG34,名表,3,FALSE)="","",VLOOKUP(AG34,名表,3,FALSE)))&amp;" "&amp;IF(AG34="","",IF(VLOOKUP(AG34,名表,4,FALSE)="","",VLOOKUP(AG34,名表,4,FALSE)))</f>
        <v>佐藤 太郎</v>
      </c>
      <c r="AI34" s="208"/>
      <c r="AJ34" s="208"/>
      <c r="AK34" s="208"/>
      <c r="AL34" s="209"/>
      <c r="AM34" s="33"/>
      <c r="AN34" s="33"/>
      <c r="AO34" s="207">
        <v>1</v>
      </c>
      <c r="AP34" s="208" t="str">
        <f>IF(AO34="","",IF(VLOOKUP(AO34,名表,3,FALSE)="","",VLOOKUP(AO34,名表,3,FALSE)))&amp;" "&amp;IF(AO34="","",IF(VLOOKUP(AO34,名表,4,FALSE)="","",VLOOKUP(AO34,名表,4,FALSE)))</f>
        <v>佐藤 太郎</v>
      </c>
      <c r="AQ34" s="208"/>
      <c r="AR34" s="208"/>
      <c r="AS34" s="208"/>
      <c r="AT34" s="209"/>
    </row>
    <row r="35" spans="1:46" ht="9" customHeight="1">
      <c r="H35" s="38"/>
      <c r="Q35" s="204"/>
      <c r="R35" s="205"/>
      <c r="S35" s="205"/>
      <c r="T35" s="205"/>
      <c r="U35" s="205"/>
      <c r="V35" s="206"/>
      <c r="W35" s="34"/>
      <c r="X35" s="33"/>
      <c r="Y35" s="201"/>
      <c r="Z35" s="202"/>
      <c r="AA35" s="202"/>
      <c r="AB35" s="202"/>
      <c r="AC35" s="202"/>
      <c r="AD35" s="203"/>
      <c r="AE35" s="33"/>
      <c r="AF35" s="33"/>
      <c r="AG35" s="201"/>
      <c r="AH35" s="202"/>
      <c r="AI35" s="202"/>
      <c r="AJ35" s="202"/>
      <c r="AK35" s="202"/>
      <c r="AL35" s="203"/>
      <c r="AM35" s="33"/>
      <c r="AN35" s="33"/>
      <c r="AO35" s="201"/>
      <c r="AP35" s="202"/>
      <c r="AQ35" s="202"/>
      <c r="AR35" s="202"/>
      <c r="AS35" s="202"/>
      <c r="AT35" s="203"/>
    </row>
    <row r="36" spans="1:46" ht="9" customHeight="1">
      <c r="A36" s="207">
        <v>1</v>
      </c>
      <c r="B36" s="208" t="str">
        <f>IF(A36="","",IF(VLOOKUP(A36,名表,3,FALSE)="","",VLOOKUP(A36,名表,3,FALSE)))&amp;" "&amp;IF(A36="","",IF(VLOOKUP(A36,名表,4,FALSE)="","",VLOOKUP(A36,名表,4,FALSE)))</f>
        <v>佐藤 太郎</v>
      </c>
      <c r="C36" s="208"/>
      <c r="D36" s="208"/>
      <c r="E36" s="208"/>
      <c r="F36" s="209"/>
      <c r="H36" s="38"/>
      <c r="V36" s="33"/>
      <c r="W36" s="34"/>
      <c r="X36" s="33"/>
      <c r="Y36" s="201" t="str">
        <f>IF(Y34="","",IF(VLOOKUP(Y34,名表,13,FALSE)="","",VLOOKUP(Y34,名表,13,FALSE)))</f>
        <v>012-345-678</v>
      </c>
      <c r="Z36" s="202"/>
      <c r="AA36" s="202"/>
      <c r="AB36" s="202"/>
      <c r="AC36" s="202"/>
      <c r="AD36" s="203"/>
      <c r="AE36" s="33"/>
      <c r="AF36" s="33"/>
      <c r="AG36" s="201" t="str">
        <f>IF(AG34="","",IF(VLOOKUP(AG34,名表,13,FALSE)="","",VLOOKUP(AG34,名表,13,FALSE)))</f>
        <v>012-345-678</v>
      </c>
      <c r="AH36" s="202"/>
      <c r="AI36" s="202"/>
      <c r="AJ36" s="202"/>
      <c r="AK36" s="202"/>
      <c r="AL36" s="203"/>
      <c r="AM36" s="33"/>
      <c r="AN36" s="33"/>
      <c r="AO36" s="201" t="str">
        <f>IF(AO34="","",IF(VLOOKUP(AO34,名表,13,FALSE)="","",VLOOKUP(AO34,名表,13,FALSE)))</f>
        <v>012-345-678</v>
      </c>
      <c r="AP36" s="202"/>
      <c r="AQ36" s="202"/>
      <c r="AR36" s="202"/>
      <c r="AS36" s="202"/>
      <c r="AT36" s="203"/>
    </row>
    <row r="37" spans="1:46" ht="9" customHeight="1">
      <c r="A37" s="201"/>
      <c r="B37" s="202"/>
      <c r="C37" s="202"/>
      <c r="D37" s="202"/>
      <c r="E37" s="202"/>
      <c r="F37" s="203"/>
      <c r="H37" s="38"/>
      <c r="V37" s="33"/>
      <c r="W37" s="33"/>
      <c r="X37" s="35"/>
      <c r="Y37" s="201"/>
      <c r="Z37" s="202"/>
      <c r="AA37" s="202"/>
      <c r="AB37" s="202"/>
      <c r="AC37" s="202"/>
      <c r="AD37" s="203"/>
      <c r="AE37" s="36"/>
      <c r="AF37" s="35"/>
      <c r="AG37" s="201"/>
      <c r="AH37" s="202"/>
      <c r="AI37" s="202"/>
      <c r="AJ37" s="202"/>
      <c r="AK37" s="202"/>
      <c r="AL37" s="203"/>
      <c r="AM37" s="36"/>
      <c r="AN37" s="35"/>
      <c r="AO37" s="201"/>
      <c r="AP37" s="202"/>
      <c r="AQ37" s="202"/>
      <c r="AR37" s="202"/>
      <c r="AS37" s="202"/>
      <c r="AT37" s="203"/>
    </row>
    <row r="38" spans="1:46" ht="9" customHeight="1">
      <c r="A38" s="201" t="str">
        <f>IF(A36="","",IF(VLOOKUP(A36,名表,13,FALSE)="","",VLOOKUP(A36,名表,13,FALSE)))</f>
        <v>012-345-678</v>
      </c>
      <c r="B38" s="202"/>
      <c r="C38" s="202"/>
      <c r="D38" s="202"/>
      <c r="E38" s="202"/>
      <c r="F38" s="203"/>
      <c r="H38" s="38"/>
      <c r="V38" s="33"/>
      <c r="W38" s="33"/>
      <c r="X38" s="34"/>
      <c r="Y38" s="201" t="str">
        <f>IF(Y34="","",IF(VLOOKUP(Y34,名表,14,FALSE)="","",VLOOKUP(Y34,名表,14,FALSE)))</f>
        <v>234-567-890</v>
      </c>
      <c r="Z38" s="202"/>
      <c r="AA38" s="202"/>
      <c r="AB38" s="202"/>
      <c r="AC38" s="202"/>
      <c r="AD38" s="203"/>
      <c r="AE38" s="33"/>
      <c r="AF38" s="34"/>
      <c r="AG38" s="201" t="str">
        <f>IF(AG34="","",IF(VLOOKUP(AG34,名表,14,FALSE)="","",VLOOKUP(AG34,名表,14,FALSE)))</f>
        <v>234-567-890</v>
      </c>
      <c r="AH38" s="202"/>
      <c r="AI38" s="202"/>
      <c r="AJ38" s="202"/>
      <c r="AK38" s="202"/>
      <c r="AL38" s="203"/>
      <c r="AM38" s="33"/>
      <c r="AN38" s="34"/>
      <c r="AO38" s="201" t="str">
        <f>IF(AO34="","",IF(VLOOKUP(AO34,名表,14,FALSE)="","",VLOOKUP(AO34,名表,14,FALSE)))</f>
        <v>234-567-890</v>
      </c>
      <c r="AP38" s="202"/>
      <c r="AQ38" s="202"/>
      <c r="AR38" s="202"/>
      <c r="AS38" s="202"/>
      <c r="AT38" s="203"/>
    </row>
    <row r="39" spans="1:46" ht="9" customHeight="1">
      <c r="A39" s="201"/>
      <c r="B39" s="202"/>
      <c r="C39" s="202"/>
      <c r="D39" s="202"/>
      <c r="E39" s="202"/>
      <c r="F39" s="203"/>
      <c r="G39" s="37"/>
      <c r="H39" s="38"/>
      <c r="V39" s="33"/>
      <c r="W39" s="33"/>
      <c r="X39" s="33"/>
      <c r="Y39" s="204"/>
      <c r="Z39" s="205"/>
      <c r="AA39" s="205"/>
      <c r="AB39" s="205"/>
      <c r="AC39" s="205"/>
      <c r="AD39" s="206"/>
      <c r="AE39" s="33"/>
      <c r="AF39" s="33"/>
      <c r="AG39" s="204"/>
      <c r="AH39" s="205"/>
      <c r="AI39" s="205"/>
      <c r="AJ39" s="205"/>
      <c r="AK39" s="205"/>
      <c r="AL39" s="206"/>
      <c r="AM39" s="33"/>
      <c r="AN39" s="33"/>
      <c r="AO39" s="204"/>
      <c r="AP39" s="205"/>
      <c r="AQ39" s="205"/>
      <c r="AR39" s="205"/>
      <c r="AS39" s="205"/>
      <c r="AT39" s="206"/>
    </row>
    <row r="40" spans="1:46" ht="9" customHeight="1">
      <c r="A40" s="201" t="str">
        <f>IF(A36="","",IF(VLOOKUP(A36,名表,14,FALSE)="","",VLOOKUP(A36,名表,14,FALSE)))</f>
        <v>234-567-890</v>
      </c>
      <c r="B40" s="202"/>
      <c r="C40" s="202"/>
      <c r="D40" s="202"/>
      <c r="E40" s="202"/>
      <c r="F40" s="203"/>
      <c r="H40" s="38"/>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row>
    <row r="41" spans="1:46" ht="9" customHeight="1">
      <c r="A41" s="204"/>
      <c r="B41" s="205"/>
      <c r="C41" s="205"/>
      <c r="D41" s="205"/>
      <c r="E41" s="205"/>
      <c r="F41" s="206"/>
      <c r="H41" s="38"/>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row>
    <row r="42" spans="1:46" ht="9" customHeight="1">
      <c r="H42" s="38"/>
      <c r="V42" s="33"/>
      <c r="W42" s="33"/>
      <c r="X42" s="33"/>
      <c r="Y42" s="207">
        <v>1</v>
      </c>
      <c r="Z42" s="208" t="str">
        <f>IF(Y42="","",IF(VLOOKUP(Y42,名表,3,FALSE)="","",VLOOKUP(Y42,名表,3,FALSE)))&amp;" "&amp;IF(Y42="","",IF(VLOOKUP(Y42,名表,4,FALSE)="","",VLOOKUP(Y42,名表,4,FALSE)))</f>
        <v>佐藤 太郎</v>
      </c>
      <c r="AA42" s="208"/>
      <c r="AB42" s="208"/>
      <c r="AC42" s="208"/>
      <c r="AD42" s="209"/>
      <c r="AE42" s="33"/>
      <c r="AF42" s="33"/>
      <c r="AG42" s="207">
        <v>1</v>
      </c>
      <c r="AH42" s="208" t="str">
        <f>IF(AG42="","",IF(VLOOKUP(AG42,名表,3,FALSE)="","",VLOOKUP(AG42,名表,3,FALSE)))&amp;" "&amp;IF(AG42="","",IF(VLOOKUP(AG42,名表,4,FALSE)="","",VLOOKUP(AG42,名表,4,FALSE)))</f>
        <v>佐藤 太郎</v>
      </c>
      <c r="AI42" s="208"/>
      <c r="AJ42" s="208"/>
      <c r="AK42" s="208"/>
      <c r="AL42" s="209"/>
      <c r="AM42" s="33"/>
      <c r="AN42" s="33"/>
      <c r="AO42" s="207">
        <v>1</v>
      </c>
      <c r="AP42" s="208" t="str">
        <f>IF(AO42="","",IF(VLOOKUP(AO42,名表,3,FALSE)="","",VLOOKUP(AO42,名表,3,FALSE)))&amp;" "&amp;IF(AO42="","",IF(VLOOKUP(AO42,名表,4,FALSE)="","",VLOOKUP(AO42,名表,4,FALSE)))</f>
        <v>佐藤 太郎</v>
      </c>
      <c r="AQ42" s="208"/>
      <c r="AR42" s="208"/>
      <c r="AS42" s="208"/>
      <c r="AT42" s="209"/>
    </row>
    <row r="43" spans="1:46" ht="9" customHeight="1">
      <c r="H43" s="38"/>
      <c r="V43" s="33"/>
      <c r="W43" s="33"/>
      <c r="X43" s="33"/>
      <c r="Y43" s="201"/>
      <c r="Z43" s="202"/>
      <c r="AA43" s="202"/>
      <c r="AB43" s="202"/>
      <c r="AC43" s="202"/>
      <c r="AD43" s="203"/>
      <c r="AE43" s="33"/>
      <c r="AF43" s="33"/>
      <c r="AG43" s="201"/>
      <c r="AH43" s="202"/>
      <c r="AI43" s="202"/>
      <c r="AJ43" s="202"/>
      <c r="AK43" s="202"/>
      <c r="AL43" s="203"/>
      <c r="AM43" s="33"/>
      <c r="AN43" s="33"/>
      <c r="AO43" s="201"/>
      <c r="AP43" s="202"/>
      <c r="AQ43" s="202"/>
      <c r="AR43" s="202"/>
      <c r="AS43" s="202"/>
      <c r="AT43" s="203"/>
    </row>
    <row r="44" spans="1:46" ht="9" customHeight="1">
      <c r="H44" s="38"/>
      <c r="V44" s="33"/>
      <c r="W44" s="33"/>
      <c r="X44" s="33"/>
      <c r="Y44" s="201" t="str">
        <f>IF(Y42="","",IF(VLOOKUP(Y42,名表,13,FALSE)="","",VLOOKUP(Y42,名表,13,FALSE)))</f>
        <v>012-345-678</v>
      </c>
      <c r="Z44" s="202"/>
      <c r="AA44" s="202"/>
      <c r="AB44" s="202"/>
      <c r="AC44" s="202"/>
      <c r="AD44" s="203"/>
      <c r="AE44" s="33"/>
      <c r="AF44" s="33"/>
      <c r="AG44" s="201" t="str">
        <f>IF(AG42="","",IF(VLOOKUP(AG42,名表,13,FALSE)="","",VLOOKUP(AG42,名表,13,FALSE)))</f>
        <v>012-345-678</v>
      </c>
      <c r="AH44" s="202"/>
      <c r="AI44" s="202"/>
      <c r="AJ44" s="202"/>
      <c r="AK44" s="202"/>
      <c r="AL44" s="203"/>
      <c r="AM44" s="33"/>
      <c r="AN44" s="33"/>
      <c r="AO44" s="201" t="str">
        <f>IF(AO42="","",IF(VLOOKUP(AO42,名表,13,FALSE)="","",VLOOKUP(AO42,名表,13,FALSE)))</f>
        <v>012-345-678</v>
      </c>
      <c r="AP44" s="202"/>
      <c r="AQ44" s="202"/>
      <c r="AR44" s="202"/>
      <c r="AS44" s="202"/>
      <c r="AT44" s="203"/>
    </row>
    <row r="45" spans="1:46" ht="9" customHeight="1">
      <c r="H45" s="38"/>
      <c r="V45" s="33"/>
      <c r="W45" s="34"/>
      <c r="X45" s="35"/>
      <c r="Y45" s="201"/>
      <c r="Z45" s="202"/>
      <c r="AA45" s="202"/>
      <c r="AB45" s="202"/>
      <c r="AC45" s="202"/>
      <c r="AD45" s="203"/>
      <c r="AE45" s="36"/>
      <c r="AF45" s="35"/>
      <c r="AG45" s="201"/>
      <c r="AH45" s="202"/>
      <c r="AI45" s="202"/>
      <c r="AJ45" s="202"/>
      <c r="AK45" s="202"/>
      <c r="AL45" s="203"/>
      <c r="AM45" s="36"/>
      <c r="AN45" s="35"/>
      <c r="AO45" s="201"/>
      <c r="AP45" s="202"/>
      <c r="AQ45" s="202"/>
      <c r="AR45" s="202"/>
      <c r="AS45" s="202"/>
      <c r="AT45" s="203"/>
    </row>
    <row r="46" spans="1:46" ht="9" customHeight="1">
      <c r="H46" s="38"/>
      <c r="Q46" s="207">
        <v>1</v>
      </c>
      <c r="R46" s="208" t="str">
        <f>IF(Q46="","",IF(VLOOKUP(Q46,名表,3,FALSE)="","",VLOOKUP(Q46,名表,3,FALSE)))&amp;" "&amp;IF(Q46="","",IF(VLOOKUP(Q46,名表,4,FALSE)="","",VLOOKUP(Q46,名表,4,FALSE)))</f>
        <v>佐藤 太郎</v>
      </c>
      <c r="S46" s="208"/>
      <c r="T46" s="208"/>
      <c r="U46" s="208"/>
      <c r="V46" s="209"/>
      <c r="W46" s="34"/>
      <c r="X46" s="34"/>
      <c r="Y46" s="201" t="str">
        <f>IF(Y42="","",IF(VLOOKUP(Y42,名表,14,FALSE)="","",VLOOKUP(Y42,名表,14,FALSE)))</f>
        <v>234-567-890</v>
      </c>
      <c r="Z46" s="202"/>
      <c r="AA46" s="202"/>
      <c r="AB46" s="202"/>
      <c r="AC46" s="202"/>
      <c r="AD46" s="203"/>
      <c r="AE46" s="33"/>
      <c r="AF46" s="34"/>
      <c r="AG46" s="201" t="str">
        <f>IF(AG42="","",IF(VLOOKUP(AG42,名表,14,FALSE)="","",VLOOKUP(AG42,名表,14,FALSE)))</f>
        <v>234-567-890</v>
      </c>
      <c r="AH46" s="202"/>
      <c r="AI46" s="202"/>
      <c r="AJ46" s="202"/>
      <c r="AK46" s="202"/>
      <c r="AL46" s="203"/>
      <c r="AM46" s="33"/>
      <c r="AN46" s="34"/>
      <c r="AO46" s="201" t="str">
        <f>IF(AO42="","",IF(VLOOKUP(AO42,名表,14,FALSE)="","",VLOOKUP(AO42,名表,14,FALSE)))</f>
        <v>234-567-890</v>
      </c>
      <c r="AP46" s="202"/>
      <c r="AQ46" s="202"/>
      <c r="AR46" s="202"/>
      <c r="AS46" s="202"/>
      <c r="AT46" s="203"/>
    </row>
    <row r="47" spans="1:46" ht="9" customHeight="1">
      <c r="H47" s="38"/>
      <c r="Q47" s="201"/>
      <c r="R47" s="202"/>
      <c r="S47" s="202"/>
      <c r="T47" s="202"/>
      <c r="U47" s="202"/>
      <c r="V47" s="203"/>
      <c r="W47" s="34"/>
      <c r="X47" s="33"/>
      <c r="Y47" s="204"/>
      <c r="Z47" s="205"/>
      <c r="AA47" s="205"/>
      <c r="AB47" s="205"/>
      <c r="AC47" s="205"/>
      <c r="AD47" s="206"/>
      <c r="AE47" s="33"/>
      <c r="AF47" s="33"/>
      <c r="AG47" s="204"/>
      <c r="AH47" s="205"/>
      <c r="AI47" s="205"/>
      <c r="AJ47" s="205"/>
      <c r="AK47" s="205"/>
      <c r="AL47" s="206"/>
      <c r="AM47" s="33"/>
      <c r="AN47" s="33"/>
      <c r="AO47" s="204"/>
      <c r="AP47" s="205"/>
      <c r="AQ47" s="205"/>
      <c r="AR47" s="205"/>
      <c r="AS47" s="205"/>
      <c r="AT47" s="206"/>
    </row>
    <row r="48" spans="1:46" ht="9" customHeight="1">
      <c r="H48" s="38"/>
      <c r="Q48" s="201" t="str">
        <f>IF(Q46="","",IF(VLOOKUP(Q46,名表,13,FALSE)="","",VLOOKUP(Q46,名表,13,FALSE)))</f>
        <v>012-345-678</v>
      </c>
      <c r="R48" s="202"/>
      <c r="S48" s="202"/>
      <c r="T48" s="202"/>
      <c r="U48" s="202"/>
      <c r="V48" s="203"/>
      <c r="W48" s="34"/>
      <c r="X48" s="33"/>
      <c r="Y48" s="33"/>
      <c r="Z48" s="33"/>
      <c r="AA48" s="33"/>
      <c r="AB48" s="33"/>
      <c r="AC48" s="33"/>
      <c r="AD48" s="33"/>
      <c r="AE48" s="33"/>
      <c r="AF48" s="33"/>
      <c r="AG48" s="33"/>
      <c r="AH48" s="33"/>
      <c r="AI48" s="33"/>
      <c r="AJ48" s="33"/>
      <c r="AK48" s="33"/>
      <c r="AL48" s="33"/>
      <c r="AM48" s="33"/>
      <c r="AN48" s="33"/>
      <c r="AO48" s="33"/>
      <c r="AP48" s="33"/>
      <c r="AQ48" s="33"/>
      <c r="AR48" s="33"/>
      <c r="AS48" s="33"/>
      <c r="AT48" s="33"/>
    </row>
    <row r="49" spans="2:46" ht="9" customHeight="1">
      <c r="H49" s="38"/>
      <c r="P49" s="37"/>
      <c r="Q49" s="201"/>
      <c r="R49" s="202"/>
      <c r="S49" s="202"/>
      <c r="T49" s="202"/>
      <c r="U49" s="202"/>
      <c r="V49" s="203"/>
      <c r="W49" s="35"/>
      <c r="X49" s="33"/>
      <c r="Y49" s="33"/>
      <c r="Z49" s="33"/>
      <c r="AA49" s="33"/>
      <c r="AB49" s="33"/>
      <c r="AC49" s="33"/>
      <c r="AD49" s="33"/>
      <c r="AE49" s="33"/>
      <c r="AF49" s="33"/>
      <c r="AG49" s="33"/>
      <c r="AH49" s="33"/>
      <c r="AI49" s="33"/>
      <c r="AJ49" s="33"/>
      <c r="AK49" s="33"/>
      <c r="AL49" s="33"/>
      <c r="AM49" s="33"/>
      <c r="AN49" s="33"/>
      <c r="AO49" s="33"/>
      <c r="AP49" s="33"/>
      <c r="AQ49" s="33"/>
      <c r="AR49" s="33"/>
      <c r="AS49" s="33"/>
      <c r="AT49" s="33"/>
    </row>
    <row r="50" spans="2:46" ht="9" customHeight="1">
      <c r="H50" s="38"/>
      <c r="P50" s="38"/>
      <c r="Q50" s="201" t="str">
        <f>IF(Q46="","",IF(VLOOKUP(Q46,名表,14,FALSE)="","",VLOOKUP(Q46,名表,14,FALSE)))</f>
        <v>234-567-890</v>
      </c>
      <c r="R50" s="202"/>
      <c r="S50" s="202"/>
      <c r="T50" s="202"/>
      <c r="U50" s="202"/>
      <c r="V50" s="203"/>
      <c r="W50" s="34"/>
      <c r="X50" s="33"/>
      <c r="Y50" s="207">
        <v>1</v>
      </c>
      <c r="Z50" s="208" t="str">
        <f>IF(Y50="","",IF(VLOOKUP(Y50,名表,3,FALSE)="","",VLOOKUP(Y50,名表,3,FALSE)))&amp;" "&amp;IF(Y50="","",IF(VLOOKUP(Y50,名表,4,FALSE)="","",VLOOKUP(Y50,名表,4,FALSE)))</f>
        <v>佐藤 太郎</v>
      </c>
      <c r="AA50" s="208"/>
      <c r="AB50" s="208"/>
      <c r="AC50" s="208"/>
      <c r="AD50" s="209"/>
      <c r="AE50" s="33"/>
      <c r="AF50" s="33"/>
      <c r="AG50" s="207">
        <v>1</v>
      </c>
      <c r="AH50" s="208" t="str">
        <f>IF(AG50="","",IF(VLOOKUP(AG50,名表,3,FALSE)="","",VLOOKUP(AG50,名表,3,FALSE)))&amp;" "&amp;IF(AG50="","",IF(VLOOKUP(AG50,名表,4,FALSE)="","",VLOOKUP(AG50,名表,4,FALSE)))</f>
        <v>佐藤 太郎</v>
      </c>
      <c r="AI50" s="208"/>
      <c r="AJ50" s="208"/>
      <c r="AK50" s="208"/>
      <c r="AL50" s="209"/>
      <c r="AM50" s="33"/>
      <c r="AN50" s="33"/>
      <c r="AO50" s="207">
        <v>1</v>
      </c>
      <c r="AP50" s="208" t="str">
        <f>IF(AO50="","",IF(VLOOKUP(AO50,名表,3,FALSE)="","",VLOOKUP(AO50,名表,3,FALSE)))&amp;" "&amp;IF(AO50="","",IF(VLOOKUP(AO50,名表,4,FALSE)="","",VLOOKUP(AO50,名表,4,FALSE)))</f>
        <v>佐藤 太郎</v>
      </c>
      <c r="AQ50" s="208"/>
      <c r="AR50" s="208"/>
      <c r="AS50" s="208"/>
      <c r="AT50" s="209"/>
    </row>
    <row r="51" spans="2:46" ht="9" customHeight="1">
      <c r="H51" s="38"/>
      <c r="P51" s="38"/>
      <c r="Q51" s="204"/>
      <c r="R51" s="205"/>
      <c r="S51" s="205"/>
      <c r="T51" s="205"/>
      <c r="U51" s="205"/>
      <c r="V51" s="206"/>
      <c r="W51" s="34"/>
      <c r="X51" s="33"/>
      <c r="Y51" s="201"/>
      <c r="Z51" s="202"/>
      <c r="AA51" s="202"/>
      <c r="AB51" s="202"/>
      <c r="AC51" s="202"/>
      <c r="AD51" s="203"/>
      <c r="AE51" s="33"/>
      <c r="AF51" s="33"/>
      <c r="AG51" s="201"/>
      <c r="AH51" s="202"/>
      <c r="AI51" s="202"/>
      <c r="AJ51" s="202"/>
      <c r="AK51" s="202"/>
      <c r="AL51" s="203"/>
      <c r="AM51" s="33"/>
      <c r="AN51" s="33"/>
      <c r="AO51" s="201"/>
      <c r="AP51" s="202"/>
      <c r="AQ51" s="202"/>
      <c r="AR51" s="202"/>
      <c r="AS51" s="202"/>
      <c r="AT51" s="203"/>
    </row>
    <row r="52" spans="2:46" ht="9" customHeight="1">
      <c r="H52" s="38"/>
      <c r="P52" s="38"/>
      <c r="V52" s="33"/>
      <c r="W52" s="34"/>
      <c r="X52" s="33"/>
      <c r="Y52" s="201" t="str">
        <f>IF(Y50="","",IF(VLOOKUP(Y50,名表,13,FALSE)="","",VLOOKUP(Y50,名表,13,FALSE)))</f>
        <v>012-345-678</v>
      </c>
      <c r="Z52" s="202"/>
      <c r="AA52" s="202"/>
      <c r="AB52" s="202"/>
      <c r="AC52" s="202"/>
      <c r="AD52" s="203"/>
      <c r="AE52" s="33"/>
      <c r="AF52" s="33"/>
      <c r="AG52" s="201" t="str">
        <f>IF(AG50="","",IF(VLOOKUP(AG50,名表,13,FALSE)="","",VLOOKUP(AG50,名表,13,FALSE)))</f>
        <v>012-345-678</v>
      </c>
      <c r="AH52" s="202"/>
      <c r="AI52" s="202"/>
      <c r="AJ52" s="202"/>
      <c r="AK52" s="202"/>
      <c r="AL52" s="203"/>
      <c r="AM52" s="33"/>
      <c r="AN52" s="33"/>
      <c r="AO52" s="201" t="str">
        <f>IF(AO50="","",IF(VLOOKUP(AO50,名表,13,FALSE)="","",VLOOKUP(AO50,名表,13,FALSE)))</f>
        <v>012-345-678</v>
      </c>
      <c r="AP52" s="202"/>
      <c r="AQ52" s="202"/>
      <c r="AR52" s="202"/>
      <c r="AS52" s="202"/>
      <c r="AT52" s="203"/>
    </row>
    <row r="53" spans="2:46" ht="9" customHeight="1">
      <c r="H53" s="38"/>
      <c r="P53" s="38"/>
      <c r="V53" s="33"/>
      <c r="W53" s="33"/>
      <c r="X53" s="35"/>
      <c r="Y53" s="201"/>
      <c r="Z53" s="202"/>
      <c r="AA53" s="202"/>
      <c r="AB53" s="202"/>
      <c r="AC53" s="202"/>
      <c r="AD53" s="203"/>
      <c r="AE53" s="36"/>
      <c r="AF53" s="35"/>
      <c r="AG53" s="201"/>
      <c r="AH53" s="202"/>
      <c r="AI53" s="202"/>
      <c r="AJ53" s="202"/>
      <c r="AK53" s="202"/>
      <c r="AL53" s="203"/>
      <c r="AM53" s="36"/>
      <c r="AN53" s="35"/>
      <c r="AO53" s="201"/>
      <c r="AP53" s="202"/>
      <c r="AQ53" s="202"/>
      <c r="AR53" s="202"/>
      <c r="AS53" s="202"/>
      <c r="AT53" s="203"/>
    </row>
    <row r="54" spans="2:46" ht="9" customHeight="1">
      <c r="H54" s="38"/>
      <c r="I54" s="207">
        <v>5</v>
      </c>
      <c r="J54" s="208" t="str">
        <f>IF(I54="","",IF(VLOOKUP(I54,名表,3,FALSE)="","",VLOOKUP(I54,名表,3,FALSE)))&amp;" "&amp;IF(I54="","",IF(VLOOKUP(I54,名表,4,FALSE)="","",VLOOKUP(I54,名表,4,FALSE)))</f>
        <v>佐野 武</v>
      </c>
      <c r="K54" s="208"/>
      <c r="L54" s="208"/>
      <c r="M54" s="208"/>
      <c r="N54" s="209"/>
      <c r="P54" s="38"/>
      <c r="V54" s="33"/>
      <c r="W54" s="33"/>
      <c r="X54" s="34"/>
      <c r="Y54" s="201" t="str">
        <f>IF(Y50="","",IF(VLOOKUP(Y50,名表,14,FALSE)="","",VLOOKUP(Y50,名表,14,FALSE)))</f>
        <v>234-567-890</v>
      </c>
      <c r="Z54" s="202"/>
      <c r="AA54" s="202"/>
      <c r="AB54" s="202"/>
      <c r="AC54" s="202"/>
      <c r="AD54" s="203"/>
      <c r="AE54" s="33"/>
      <c r="AF54" s="34"/>
      <c r="AG54" s="201" t="str">
        <f>IF(AG50="","",IF(VLOOKUP(AG50,名表,14,FALSE)="","",VLOOKUP(AG50,名表,14,FALSE)))</f>
        <v>234-567-890</v>
      </c>
      <c r="AH54" s="202"/>
      <c r="AI54" s="202"/>
      <c r="AJ54" s="202"/>
      <c r="AK54" s="202"/>
      <c r="AL54" s="203"/>
      <c r="AM54" s="33"/>
      <c r="AN54" s="34"/>
      <c r="AO54" s="201" t="str">
        <f>IF(AO50="","",IF(VLOOKUP(AO50,名表,14,FALSE)="","",VLOOKUP(AO50,名表,14,FALSE)))</f>
        <v>234-567-890</v>
      </c>
      <c r="AP54" s="202"/>
      <c r="AQ54" s="202"/>
      <c r="AR54" s="202"/>
      <c r="AS54" s="202"/>
      <c r="AT54" s="203"/>
    </row>
    <row r="55" spans="2:46" ht="9" customHeight="1">
      <c r="H55" s="38"/>
      <c r="I55" s="201"/>
      <c r="J55" s="202"/>
      <c r="K55" s="202"/>
      <c r="L55" s="202"/>
      <c r="M55" s="202"/>
      <c r="N55" s="203"/>
      <c r="P55" s="38"/>
      <c r="V55" s="33"/>
      <c r="W55" s="33"/>
      <c r="X55" s="33"/>
      <c r="Y55" s="204"/>
      <c r="Z55" s="205"/>
      <c r="AA55" s="205"/>
      <c r="AB55" s="205"/>
      <c r="AC55" s="205"/>
      <c r="AD55" s="206"/>
      <c r="AE55" s="33"/>
      <c r="AF55" s="33"/>
      <c r="AG55" s="204"/>
      <c r="AH55" s="205"/>
      <c r="AI55" s="205"/>
      <c r="AJ55" s="205"/>
      <c r="AK55" s="205"/>
      <c r="AL55" s="206"/>
      <c r="AM55" s="33"/>
      <c r="AN55" s="33"/>
      <c r="AO55" s="204"/>
      <c r="AP55" s="205"/>
      <c r="AQ55" s="205"/>
      <c r="AR55" s="205"/>
      <c r="AS55" s="205"/>
      <c r="AT55" s="206"/>
    </row>
    <row r="56" spans="2:46" ht="9" customHeight="1">
      <c r="H56" s="40"/>
      <c r="I56" s="201" t="str">
        <f>IF(I54="","",IF(VLOOKUP(I54,名表,13,FALSE)="","",VLOOKUP(I54,名表,13,FALSE)))</f>
        <v/>
      </c>
      <c r="J56" s="202"/>
      <c r="K56" s="202"/>
      <c r="L56" s="202"/>
      <c r="M56" s="202"/>
      <c r="N56" s="203"/>
      <c r="P56" s="38"/>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row>
    <row r="57" spans="2:46" ht="9" customHeight="1">
      <c r="H57" s="36"/>
      <c r="I57" s="201"/>
      <c r="J57" s="202"/>
      <c r="K57" s="202"/>
      <c r="L57" s="202"/>
      <c r="M57" s="202"/>
      <c r="N57" s="203"/>
      <c r="O57" s="36"/>
      <c r="P57" s="38"/>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row>
    <row r="58" spans="2:46" ht="9" customHeight="1">
      <c r="I58" s="201" t="str">
        <f>IF(I54="","",IF(VLOOKUP(I54,名表,14,FALSE)="","",VLOOKUP(I54,名表,14,FALSE)))</f>
        <v/>
      </c>
      <c r="J58" s="202"/>
      <c r="K58" s="202"/>
      <c r="L58" s="202"/>
      <c r="M58" s="202"/>
      <c r="N58" s="203"/>
      <c r="P58" s="38"/>
      <c r="V58" s="33"/>
      <c r="W58" s="33"/>
      <c r="X58" s="33"/>
      <c r="Y58" s="207">
        <v>1</v>
      </c>
      <c r="Z58" s="208" t="str">
        <f>IF(Y58="","",IF(VLOOKUP(Y58,名表,3,FALSE)="","",VLOOKUP(Y58,名表,3,FALSE)))&amp;" "&amp;IF(Y58="","",IF(VLOOKUP(Y58,名表,4,FALSE)="","",VLOOKUP(Y58,名表,4,FALSE)))</f>
        <v>佐藤 太郎</v>
      </c>
      <c r="AA58" s="208"/>
      <c r="AB58" s="208"/>
      <c r="AC58" s="208"/>
      <c r="AD58" s="209"/>
      <c r="AE58" s="33"/>
      <c r="AF58" s="33"/>
      <c r="AG58" s="207">
        <v>1</v>
      </c>
      <c r="AH58" s="208" t="str">
        <f>IF(AG58="","",IF(VLOOKUP(AG58,名表,3,FALSE)="","",VLOOKUP(AG58,名表,3,FALSE)))&amp;" "&amp;IF(AG58="","",IF(VLOOKUP(AG58,名表,4,FALSE)="","",VLOOKUP(AG58,名表,4,FALSE)))</f>
        <v>佐藤 太郎</v>
      </c>
      <c r="AI58" s="208"/>
      <c r="AJ58" s="208"/>
      <c r="AK58" s="208"/>
      <c r="AL58" s="209"/>
      <c r="AM58" s="33"/>
      <c r="AN58" s="33"/>
      <c r="AO58" s="207">
        <v>1</v>
      </c>
      <c r="AP58" s="208" t="str">
        <f>IF(AO58="","",IF(VLOOKUP(AO58,名表,3,FALSE)="","",VLOOKUP(AO58,名表,3,FALSE)))&amp;" "&amp;IF(AO58="","",IF(VLOOKUP(AO58,名表,4,FALSE)="","",VLOOKUP(AO58,名表,4,FALSE)))</f>
        <v>佐藤 太郎</v>
      </c>
      <c r="AQ58" s="208"/>
      <c r="AR58" s="208"/>
      <c r="AS58" s="208"/>
      <c r="AT58" s="209"/>
    </row>
    <row r="59" spans="2:46" ht="9" customHeight="1">
      <c r="I59" s="204"/>
      <c r="J59" s="205"/>
      <c r="K59" s="205"/>
      <c r="L59" s="205"/>
      <c r="M59" s="205"/>
      <c r="N59" s="206"/>
      <c r="P59" s="38"/>
      <c r="V59" s="33"/>
      <c r="W59" s="33"/>
      <c r="X59" s="33"/>
      <c r="Y59" s="201"/>
      <c r="Z59" s="202"/>
      <c r="AA59" s="202"/>
      <c r="AB59" s="202"/>
      <c r="AC59" s="202"/>
      <c r="AD59" s="203"/>
      <c r="AE59" s="33"/>
      <c r="AF59" s="33"/>
      <c r="AG59" s="201"/>
      <c r="AH59" s="202"/>
      <c r="AI59" s="202"/>
      <c r="AJ59" s="202"/>
      <c r="AK59" s="202"/>
      <c r="AL59" s="203"/>
      <c r="AM59" s="33"/>
      <c r="AN59" s="33"/>
      <c r="AO59" s="201"/>
      <c r="AP59" s="202"/>
      <c r="AQ59" s="202"/>
      <c r="AR59" s="202"/>
      <c r="AS59" s="202"/>
      <c r="AT59" s="203"/>
    </row>
    <row r="60" spans="2:46" ht="9" customHeight="1">
      <c r="P60" s="38"/>
      <c r="V60" s="33"/>
      <c r="W60" s="33"/>
      <c r="X60" s="33"/>
      <c r="Y60" s="201" t="str">
        <f>IF(Y58="","",IF(VLOOKUP(Y58,名表,13,FALSE)="","",VLOOKUP(Y58,名表,13,FALSE)))</f>
        <v>012-345-678</v>
      </c>
      <c r="Z60" s="202"/>
      <c r="AA60" s="202"/>
      <c r="AB60" s="202"/>
      <c r="AC60" s="202"/>
      <c r="AD60" s="203"/>
      <c r="AE60" s="33"/>
      <c r="AF60" s="33"/>
      <c r="AG60" s="201" t="str">
        <f>IF(AG58="","",IF(VLOOKUP(AG58,名表,13,FALSE)="","",VLOOKUP(AG58,名表,13,FALSE)))</f>
        <v>012-345-678</v>
      </c>
      <c r="AH60" s="202"/>
      <c r="AI60" s="202"/>
      <c r="AJ60" s="202"/>
      <c r="AK60" s="202"/>
      <c r="AL60" s="203"/>
      <c r="AM60" s="33"/>
      <c r="AN60" s="33"/>
      <c r="AO60" s="201" t="str">
        <f>IF(AO58="","",IF(VLOOKUP(AO58,名表,13,FALSE)="","",VLOOKUP(AO58,名表,13,FALSE)))</f>
        <v>012-345-678</v>
      </c>
      <c r="AP60" s="202"/>
      <c r="AQ60" s="202"/>
      <c r="AR60" s="202"/>
      <c r="AS60" s="202"/>
      <c r="AT60" s="203"/>
    </row>
    <row r="61" spans="2:46" ht="9" customHeight="1">
      <c r="P61" s="38"/>
      <c r="V61" s="33"/>
      <c r="W61" s="34"/>
      <c r="X61" s="35"/>
      <c r="Y61" s="201"/>
      <c r="Z61" s="202"/>
      <c r="AA61" s="202"/>
      <c r="AB61" s="202"/>
      <c r="AC61" s="202"/>
      <c r="AD61" s="203"/>
      <c r="AE61" s="36"/>
      <c r="AF61" s="35"/>
      <c r="AG61" s="201"/>
      <c r="AH61" s="202"/>
      <c r="AI61" s="202"/>
      <c r="AJ61" s="202"/>
      <c r="AK61" s="202"/>
      <c r="AL61" s="203"/>
      <c r="AM61" s="36"/>
      <c r="AN61" s="35"/>
      <c r="AO61" s="201"/>
      <c r="AP61" s="202"/>
      <c r="AQ61" s="202"/>
      <c r="AR61" s="202"/>
      <c r="AS61" s="202"/>
      <c r="AT61" s="203"/>
    </row>
    <row r="62" spans="2:46" ht="9" customHeight="1">
      <c r="B62" s="210" t="s">
        <v>67</v>
      </c>
      <c r="C62" s="210"/>
      <c r="D62" s="210"/>
      <c r="E62" s="210"/>
      <c r="F62" s="210"/>
      <c r="G62" s="210"/>
      <c r="H62" s="210"/>
      <c r="I62" s="210"/>
      <c r="J62" s="210"/>
      <c r="K62" s="210"/>
      <c r="L62" s="210"/>
      <c r="M62" s="210"/>
      <c r="N62" s="210"/>
      <c r="P62" s="38"/>
      <c r="Q62" s="207">
        <v>1</v>
      </c>
      <c r="R62" s="208" t="str">
        <f>IF(Q62="","",IF(VLOOKUP(Q62,名表,3,FALSE)="","",VLOOKUP(Q62,名表,3,FALSE)))&amp;" "&amp;IF(Q62="","",IF(VLOOKUP(Q62,名表,4,FALSE)="","",VLOOKUP(Q62,名表,4,FALSE)))</f>
        <v>佐藤 太郎</v>
      </c>
      <c r="S62" s="208"/>
      <c r="T62" s="208"/>
      <c r="U62" s="208"/>
      <c r="V62" s="209"/>
      <c r="W62" s="34"/>
      <c r="X62" s="34"/>
      <c r="Y62" s="201" t="str">
        <f>IF(Y58="","",IF(VLOOKUP(Y58,名表,14,FALSE)="","",VLOOKUP(Y58,名表,14,FALSE)))</f>
        <v>234-567-890</v>
      </c>
      <c r="Z62" s="202"/>
      <c r="AA62" s="202"/>
      <c r="AB62" s="202"/>
      <c r="AC62" s="202"/>
      <c r="AD62" s="203"/>
      <c r="AE62" s="33"/>
      <c r="AF62" s="34"/>
      <c r="AG62" s="201" t="str">
        <f>IF(AG58="","",IF(VLOOKUP(AG58,名表,14,FALSE)="","",VLOOKUP(AG58,名表,14,FALSE)))</f>
        <v>234-567-890</v>
      </c>
      <c r="AH62" s="202"/>
      <c r="AI62" s="202"/>
      <c r="AJ62" s="202"/>
      <c r="AK62" s="202"/>
      <c r="AL62" s="203"/>
      <c r="AM62" s="33"/>
      <c r="AN62" s="34"/>
      <c r="AO62" s="201" t="str">
        <f>IF(AO58="","",IF(VLOOKUP(AO58,名表,14,FALSE)="","",VLOOKUP(AO58,名表,14,FALSE)))</f>
        <v>234-567-890</v>
      </c>
      <c r="AP62" s="202"/>
      <c r="AQ62" s="202"/>
      <c r="AR62" s="202"/>
      <c r="AS62" s="202"/>
      <c r="AT62" s="203"/>
    </row>
    <row r="63" spans="2:46" ht="9" customHeight="1">
      <c r="B63" s="210"/>
      <c r="C63" s="210"/>
      <c r="D63" s="210"/>
      <c r="E63" s="210"/>
      <c r="F63" s="210"/>
      <c r="G63" s="210"/>
      <c r="H63" s="210"/>
      <c r="I63" s="210"/>
      <c r="J63" s="210"/>
      <c r="K63" s="210"/>
      <c r="L63" s="210"/>
      <c r="M63" s="210"/>
      <c r="N63" s="210"/>
      <c r="P63" s="38"/>
      <c r="Q63" s="201"/>
      <c r="R63" s="202"/>
      <c r="S63" s="202"/>
      <c r="T63" s="202"/>
      <c r="U63" s="202"/>
      <c r="V63" s="203"/>
      <c r="W63" s="34"/>
      <c r="X63" s="33"/>
      <c r="Y63" s="204"/>
      <c r="Z63" s="205"/>
      <c r="AA63" s="205"/>
      <c r="AB63" s="205"/>
      <c r="AC63" s="205"/>
      <c r="AD63" s="206"/>
      <c r="AE63" s="33"/>
      <c r="AF63" s="33"/>
      <c r="AG63" s="204"/>
      <c r="AH63" s="205"/>
      <c r="AI63" s="205"/>
      <c r="AJ63" s="205"/>
      <c r="AK63" s="205"/>
      <c r="AL63" s="206"/>
      <c r="AM63" s="33"/>
      <c r="AN63" s="33"/>
      <c r="AO63" s="204"/>
      <c r="AP63" s="205"/>
      <c r="AQ63" s="205"/>
      <c r="AR63" s="205"/>
      <c r="AS63" s="205"/>
      <c r="AT63" s="206"/>
    </row>
    <row r="64" spans="2:46" ht="9" customHeight="1">
      <c r="B64" s="210"/>
      <c r="C64" s="210"/>
      <c r="D64" s="210"/>
      <c r="E64" s="210"/>
      <c r="F64" s="210"/>
      <c r="G64" s="210"/>
      <c r="H64" s="210"/>
      <c r="I64" s="210"/>
      <c r="J64" s="210"/>
      <c r="K64" s="210"/>
      <c r="L64" s="210"/>
      <c r="M64" s="210"/>
      <c r="N64" s="210"/>
      <c r="P64" s="40"/>
      <c r="Q64" s="201" t="str">
        <f>IF(Q62="","",IF(VLOOKUP(Q62,名表,13,FALSE)="","",VLOOKUP(Q62,名表,13,FALSE)))</f>
        <v>012-345-678</v>
      </c>
      <c r="R64" s="202"/>
      <c r="S64" s="202"/>
      <c r="T64" s="202"/>
      <c r="U64" s="202"/>
      <c r="V64" s="203"/>
      <c r="W64" s="34"/>
      <c r="X64" s="33"/>
      <c r="Y64" s="33"/>
      <c r="Z64" s="33"/>
      <c r="AA64" s="33"/>
      <c r="AB64" s="33"/>
      <c r="AC64" s="33"/>
      <c r="AD64" s="33"/>
      <c r="AE64" s="33"/>
      <c r="AF64" s="33"/>
      <c r="AG64" s="33"/>
      <c r="AH64" s="33"/>
      <c r="AI64" s="33"/>
      <c r="AJ64" s="33"/>
      <c r="AK64" s="33"/>
      <c r="AL64" s="33"/>
      <c r="AM64" s="33"/>
      <c r="AN64" s="33"/>
      <c r="AO64" s="33"/>
      <c r="AP64" s="33"/>
      <c r="AQ64" s="33"/>
      <c r="AR64" s="33"/>
      <c r="AS64" s="33"/>
      <c r="AT64" s="33"/>
    </row>
    <row r="65" spans="2:46" ht="9" customHeight="1">
      <c r="B65" s="210"/>
      <c r="C65" s="210"/>
      <c r="D65" s="210"/>
      <c r="E65" s="210"/>
      <c r="F65" s="210"/>
      <c r="G65" s="210"/>
      <c r="H65" s="210"/>
      <c r="I65" s="210"/>
      <c r="J65" s="210"/>
      <c r="K65" s="210"/>
      <c r="L65" s="210"/>
      <c r="M65" s="210"/>
      <c r="N65" s="210"/>
      <c r="P65" s="35"/>
      <c r="Q65" s="201"/>
      <c r="R65" s="202"/>
      <c r="S65" s="202"/>
      <c r="T65" s="202"/>
      <c r="U65" s="202"/>
      <c r="V65" s="203"/>
      <c r="W65" s="35"/>
      <c r="X65" s="33"/>
      <c r="Y65" s="33"/>
      <c r="Z65" s="33"/>
      <c r="AA65" s="33"/>
      <c r="AB65" s="33"/>
      <c r="AC65" s="33"/>
      <c r="AD65" s="33"/>
      <c r="AE65" s="33"/>
      <c r="AF65" s="33"/>
      <c r="AG65" s="33"/>
      <c r="AH65" s="33"/>
      <c r="AI65" s="33"/>
      <c r="AJ65" s="33"/>
      <c r="AK65" s="33"/>
      <c r="AL65" s="33"/>
      <c r="AM65" s="33"/>
      <c r="AN65" s="33"/>
      <c r="AO65" s="33"/>
      <c r="AP65" s="33"/>
      <c r="AQ65" s="33"/>
      <c r="AR65" s="33"/>
      <c r="AS65" s="33"/>
      <c r="AT65" s="33"/>
    </row>
    <row r="66" spans="2:46" ht="9" customHeight="1">
      <c r="B66" s="210"/>
      <c r="C66" s="210"/>
      <c r="D66" s="210"/>
      <c r="E66" s="210"/>
      <c r="F66" s="210"/>
      <c r="G66" s="210"/>
      <c r="H66" s="210"/>
      <c r="I66" s="210"/>
      <c r="J66" s="210"/>
      <c r="K66" s="210"/>
      <c r="L66" s="210"/>
      <c r="M66" s="210"/>
      <c r="N66" s="210"/>
      <c r="Q66" s="201" t="str">
        <f>IF(Q62="","",IF(VLOOKUP(Q62,名表,14,FALSE)="","",VLOOKUP(Q62,名表,14,FALSE)))</f>
        <v>234-567-890</v>
      </c>
      <c r="R66" s="202"/>
      <c r="S66" s="202"/>
      <c r="T66" s="202"/>
      <c r="U66" s="202"/>
      <c r="V66" s="203"/>
      <c r="W66" s="34"/>
      <c r="X66" s="33"/>
      <c r="Y66" s="207">
        <v>1</v>
      </c>
      <c r="Z66" s="208" t="str">
        <f>IF(Y66="","",IF(VLOOKUP(Y66,名表,3,FALSE)="","",VLOOKUP(Y66,名表,3,FALSE)))&amp;" "&amp;IF(Y66="","",IF(VLOOKUP(Y66,名表,4,FALSE)="","",VLOOKUP(Y66,名表,4,FALSE)))</f>
        <v>佐藤 太郎</v>
      </c>
      <c r="AA66" s="208"/>
      <c r="AB66" s="208"/>
      <c r="AC66" s="208"/>
      <c r="AD66" s="209"/>
      <c r="AE66" s="33"/>
      <c r="AF66" s="33"/>
      <c r="AG66" s="207">
        <v>1</v>
      </c>
      <c r="AH66" s="208" t="str">
        <f>IF(AG66="","",IF(VLOOKUP(AG66,名表,3,FALSE)="","",VLOOKUP(AG66,名表,3,FALSE)))&amp;" "&amp;IF(AG66="","",IF(VLOOKUP(AG66,名表,4,FALSE)="","",VLOOKUP(AG66,名表,4,FALSE)))</f>
        <v>佐藤 太郎</v>
      </c>
      <c r="AI66" s="208"/>
      <c r="AJ66" s="208"/>
      <c r="AK66" s="208"/>
      <c r="AL66" s="209"/>
      <c r="AM66" s="33"/>
      <c r="AN66" s="33"/>
      <c r="AO66" s="207">
        <v>1</v>
      </c>
      <c r="AP66" s="208" t="str">
        <f>IF(AO66="","",IF(VLOOKUP(AO66,名表,3,FALSE)="","",VLOOKUP(AO66,名表,3,FALSE)))&amp;" "&amp;IF(AO66="","",IF(VLOOKUP(AO66,名表,4,FALSE)="","",VLOOKUP(AO66,名表,4,FALSE)))</f>
        <v>佐藤 太郎</v>
      </c>
      <c r="AQ66" s="208"/>
      <c r="AR66" s="208"/>
      <c r="AS66" s="208"/>
      <c r="AT66" s="209"/>
    </row>
    <row r="67" spans="2:46" ht="9" customHeight="1">
      <c r="B67" s="210"/>
      <c r="C67" s="210"/>
      <c r="D67" s="210"/>
      <c r="E67" s="210"/>
      <c r="F67" s="210"/>
      <c r="G67" s="210"/>
      <c r="H67" s="210"/>
      <c r="I67" s="210"/>
      <c r="J67" s="210"/>
      <c r="K67" s="210"/>
      <c r="L67" s="210"/>
      <c r="M67" s="210"/>
      <c r="N67" s="210"/>
      <c r="Q67" s="204"/>
      <c r="R67" s="205"/>
      <c r="S67" s="205"/>
      <c r="T67" s="205"/>
      <c r="U67" s="205"/>
      <c r="V67" s="206"/>
      <c r="W67" s="34"/>
      <c r="X67" s="33"/>
      <c r="Y67" s="201"/>
      <c r="Z67" s="202"/>
      <c r="AA67" s="202"/>
      <c r="AB67" s="202"/>
      <c r="AC67" s="202"/>
      <c r="AD67" s="203"/>
      <c r="AE67" s="33"/>
      <c r="AF67" s="33"/>
      <c r="AG67" s="201"/>
      <c r="AH67" s="202"/>
      <c r="AI67" s="202"/>
      <c r="AJ67" s="202"/>
      <c r="AK67" s="202"/>
      <c r="AL67" s="203"/>
      <c r="AM67" s="33"/>
      <c r="AN67" s="33"/>
      <c r="AO67" s="201"/>
      <c r="AP67" s="202"/>
      <c r="AQ67" s="202"/>
      <c r="AR67" s="202"/>
      <c r="AS67" s="202"/>
      <c r="AT67" s="203"/>
    </row>
    <row r="68" spans="2:46" ht="9" customHeight="1">
      <c r="B68" s="210"/>
      <c r="C68" s="210"/>
      <c r="D68" s="210"/>
      <c r="E68" s="210"/>
      <c r="F68" s="210"/>
      <c r="G68" s="210"/>
      <c r="H68" s="210"/>
      <c r="I68" s="210"/>
      <c r="J68" s="210"/>
      <c r="K68" s="210"/>
      <c r="L68" s="210"/>
      <c r="M68" s="210"/>
      <c r="N68" s="210"/>
      <c r="V68" s="33"/>
      <c r="W68" s="34"/>
      <c r="X68" s="33"/>
      <c r="Y68" s="201" t="str">
        <f>IF(Y66="","",IF(VLOOKUP(Y66,名表,13,FALSE)="","",VLOOKUP(Y66,名表,13,FALSE)))</f>
        <v>012-345-678</v>
      </c>
      <c r="Z68" s="202"/>
      <c r="AA68" s="202"/>
      <c r="AB68" s="202"/>
      <c r="AC68" s="202"/>
      <c r="AD68" s="203"/>
      <c r="AE68" s="33"/>
      <c r="AF68" s="33"/>
      <c r="AG68" s="201" t="str">
        <f>IF(AG66="","",IF(VLOOKUP(AG66,名表,13,FALSE)="","",VLOOKUP(AG66,名表,13,FALSE)))</f>
        <v>012-345-678</v>
      </c>
      <c r="AH68" s="202"/>
      <c r="AI68" s="202"/>
      <c r="AJ68" s="202"/>
      <c r="AK68" s="202"/>
      <c r="AL68" s="203"/>
      <c r="AM68" s="33"/>
      <c r="AN68" s="33"/>
      <c r="AO68" s="201" t="str">
        <f>IF(AO66="","",IF(VLOOKUP(AO66,名表,13,FALSE)="","",VLOOKUP(AO66,名表,13,FALSE)))</f>
        <v>012-345-678</v>
      </c>
      <c r="AP68" s="202"/>
      <c r="AQ68" s="202"/>
      <c r="AR68" s="202"/>
      <c r="AS68" s="202"/>
      <c r="AT68" s="203"/>
    </row>
    <row r="69" spans="2:46" ht="9" customHeight="1">
      <c r="B69" s="210"/>
      <c r="C69" s="210"/>
      <c r="D69" s="210"/>
      <c r="E69" s="210"/>
      <c r="F69" s="210"/>
      <c r="G69" s="210"/>
      <c r="H69" s="210"/>
      <c r="I69" s="210"/>
      <c r="J69" s="210"/>
      <c r="K69" s="210"/>
      <c r="L69" s="210"/>
      <c r="M69" s="210"/>
      <c r="N69" s="210"/>
      <c r="V69" s="33"/>
      <c r="W69" s="33"/>
      <c r="X69" s="35"/>
      <c r="Y69" s="201"/>
      <c r="Z69" s="202"/>
      <c r="AA69" s="202"/>
      <c r="AB69" s="202"/>
      <c r="AC69" s="202"/>
      <c r="AD69" s="203"/>
      <c r="AE69" s="36"/>
      <c r="AF69" s="35"/>
      <c r="AG69" s="201"/>
      <c r="AH69" s="202"/>
      <c r="AI69" s="202"/>
      <c r="AJ69" s="202"/>
      <c r="AK69" s="202"/>
      <c r="AL69" s="203"/>
      <c r="AM69" s="36"/>
      <c r="AN69" s="35"/>
      <c r="AO69" s="201"/>
      <c r="AP69" s="202"/>
      <c r="AQ69" s="202"/>
      <c r="AR69" s="202"/>
      <c r="AS69" s="202"/>
      <c r="AT69" s="203"/>
    </row>
    <row r="70" spans="2:46" ht="9" customHeight="1">
      <c r="B70" s="210"/>
      <c r="C70" s="210"/>
      <c r="D70" s="210"/>
      <c r="E70" s="210"/>
      <c r="F70" s="210"/>
      <c r="G70" s="210"/>
      <c r="H70" s="210"/>
      <c r="I70" s="210"/>
      <c r="J70" s="210"/>
      <c r="K70" s="210"/>
      <c r="L70" s="210"/>
      <c r="M70" s="210"/>
      <c r="N70" s="210"/>
      <c r="V70" s="33"/>
      <c r="W70" s="33"/>
      <c r="X70" s="34"/>
      <c r="Y70" s="201" t="str">
        <f>IF(Y66="","",IF(VLOOKUP(Y66,名表,14,FALSE)="","",VLOOKUP(Y66,名表,14,FALSE)))</f>
        <v>234-567-890</v>
      </c>
      <c r="Z70" s="202"/>
      <c r="AA70" s="202"/>
      <c r="AB70" s="202"/>
      <c r="AC70" s="202"/>
      <c r="AD70" s="203"/>
      <c r="AE70" s="33"/>
      <c r="AF70" s="34"/>
      <c r="AG70" s="201" t="str">
        <f>IF(AG66="","",IF(VLOOKUP(AG66,名表,14,FALSE)="","",VLOOKUP(AG66,名表,14,FALSE)))</f>
        <v>234-567-890</v>
      </c>
      <c r="AH70" s="202"/>
      <c r="AI70" s="202"/>
      <c r="AJ70" s="202"/>
      <c r="AK70" s="202"/>
      <c r="AL70" s="203"/>
      <c r="AM70" s="33"/>
      <c r="AN70" s="34"/>
      <c r="AO70" s="201" t="str">
        <f>IF(AO66="","",IF(VLOOKUP(AO66,名表,14,FALSE)="","",VLOOKUP(AO66,名表,14,FALSE)))</f>
        <v>234-567-890</v>
      </c>
      <c r="AP70" s="202"/>
      <c r="AQ70" s="202"/>
      <c r="AR70" s="202"/>
      <c r="AS70" s="202"/>
      <c r="AT70" s="203"/>
    </row>
    <row r="71" spans="2:46" ht="9" customHeight="1">
      <c r="B71" s="210"/>
      <c r="C71" s="210"/>
      <c r="D71" s="210"/>
      <c r="E71" s="210"/>
      <c r="F71" s="210"/>
      <c r="G71" s="210"/>
      <c r="H71" s="210"/>
      <c r="I71" s="210"/>
      <c r="J71" s="210"/>
      <c r="K71" s="210"/>
      <c r="L71" s="210"/>
      <c r="M71" s="210"/>
      <c r="N71" s="210"/>
      <c r="V71" s="33"/>
      <c r="W71" s="33"/>
      <c r="X71" s="33"/>
      <c r="Y71" s="204"/>
      <c r="Z71" s="205"/>
      <c r="AA71" s="205"/>
      <c r="AB71" s="205"/>
      <c r="AC71" s="205"/>
      <c r="AD71" s="206"/>
      <c r="AE71" s="33"/>
      <c r="AF71" s="33"/>
      <c r="AG71" s="204"/>
      <c r="AH71" s="205"/>
      <c r="AI71" s="205"/>
      <c r="AJ71" s="205"/>
      <c r="AK71" s="205"/>
      <c r="AL71" s="206"/>
      <c r="AM71" s="33"/>
      <c r="AN71" s="33"/>
      <c r="AO71" s="204"/>
      <c r="AP71" s="205"/>
      <c r="AQ71" s="205"/>
      <c r="AR71" s="205"/>
      <c r="AS71" s="205"/>
      <c r="AT71" s="206"/>
    </row>
    <row r="72" spans="2:46" ht="9" customHeight="1">
      <c r="B72" s="210"/>
      <c r="C72" s="210"/>
      <c r="D72" s="210"/>
      <c r="E72" s="210"/>
      <c r="F72" s="210"/>
      <c r="G72" s="210"/>
      <c r="H72" s="210"/>
      <c r="I72" s="210"/>
      <c r="J72" s="210"/>
      <c r="K72" s="210"/>
      <c r="L72" s="210"/>
      <c r="M72" s="210"/>
      <c r="N72" s="210"/>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row>
    <row r="73" spans="2:46" ht="9" customHeight="1"/>
    <row r="74" spans="2:46" ht="9" customHeight="1"/>
    <row r="75" spans="2:46" ht="9" customHeight="1"/>
    <row r="76" spans="2:46" ht="9" customHeight="1"/>
    <row r="77" spans="2:46" ht="9" customHeight="1"/>
    <row r="78" spans="2:46" ht="9" customHeight="1"/>
    <row r="79" spans="2:46" ht="9" customHeight="1"/>
    <row r="80" spans="2:46" ht="9" customHeight="1"/>
  </sheetData>
  <mergeCells count="148">
    <mergeCell ref="C7:J8"/>
    <mergeCell ref="Q8:V9"/>
    <mergeCell ref="C9:J10"/>
    <mergeCell ref="Q10:V11"/>
    <mergeCell ref="Y10:Y11"/>
    <mergeCell ref="Z10:AD11"/>
    <mergeCell ref="AP2:AT3"/>
    <mergeCell ref="B4:K6"/>
    <mergeCell ref="Y4:AD5"/>
    <mergeCell ref="AG4:AL5"/>
    <mergeCell ref="AO4:AT5"/>
    <mergeCell ref="Q6:Q7"/>
    <mergeCell ref="R6:V7"/>
    <mergeCell ref="Y6:AD7"/>
    <mergeCell ref="AG6:AL7"/>
    <mergeCell ref="AO6:AT7"/>
    <mergeCell ref="A1:D3"/>
    <mergeCell ref="Y2:Y3"/>
    <mergeCell ref="Z2:AD3"/>
    <mergeCell ref="AG2:AG3"/>
    <mergeCell ref="AH2:AL3"/>
    <mergeCell ref="AO2:AO3"/>
    <mergeCell ref="AG10:AG11"/>
    <mergeCell ref="AH10:AL11"/>
    <mergeCell ref="AO10:AO11"/>
    <mergeCell ref="AP10:AT11"/>
    <mergeCell ref="C11:J12"/>
    <mergeCell ref="Y12:AD13"/>
    <mergeCell ref="AG12:AL13"/>
    <mergeCell ref="AO12:AT13"/>
    <mergeCell ref="C13:J14"/>
    <mergeCell ref="Y14:AD15"/>
    <mergeCell ref="AH18:AL19"/>
    <mergeCell ref="AO18:AO19"/>
    <mergeCell ref="AP18:AT19"/>
    <mergeCell ref="I20:N21"/>
    <mergeCell ref="Q20:V21"/>
    <mergeCell ref="Y20:AD21"/>
    <mergeCell ref="AG20:AL21"/>
    <mergeCell ref="AO20:AT21"/>
    <mergeCell ref="AG14:AL15"/>
    <mergeCell ref="AO14:AT15"/>
    <mergeCell ref="C15:J16"/>
    <mergeCell ref="I18:I19"/>
    <mergeCell ref="J18:N19"/>
    <mergeCell ref="Q18:Q19"/>
    <mergeCell ref="R18:V19"/>
    <mergeCell ref="Y18:Y19"/>
    <mergeCell ref="Z18:AD19"/>
    <mergeCell ref="AG18:AG19"/>
    <mergeCell ref="I22:N23"/>
    <mergeCell ref="Q22:V23"/>
    <mergeCell ref="Y22:AD23"/>
    <mergeCell ref="AG22:AL23"/>
    <mergeCell ref="AO22:AT23"/>
    <mergeCell ref="Y26:Y27"/>
    <mergeCell ref="Z26:AD27"/>
    <mergeCell ref="AG26:AG27"/>
    <mergeCell ref="AH26:AL27"/>
    <mergeCell ref="AO26:AO27"/>
    <mergeCell ref="AP26:AT27"/>
    <mergeCell ref="Y28:AD29"/>
    <mergeCell ref="AG28:AL29"/>
    <mergeCell ref="AO28:AT29"/>
    <mergeCell ref="Q30:Q31"/>
    <mergeCell ref="R30:V31"/>
    <mergeCell ref="Y30:AD31"/>
    <mergeCell ref="AG30:AL31"/>
    <mergeCell ref="AO30:AT31"/>
    <mergeCell ref="AO34:AO35"/>
    <mergeCell ref="AP34:AT35"/>
    <mergeCell ref="A36:A37"/>
    <mergeCell ref="B36:F37"/>
    <mergeCell ref="Y36:AD37"/>
    <mergeCell ref="AG36:AL37"/>
    <mergeCell ref="AO36:AT37"/>
    <mergeCell ref="Q32:V33"/>
    <mergeCell ref="Q34:V35"/>
    <mergeCell ref="Y34:Y35"/>
    <mergeCell ref="Z34:AD35"/>
    <mergeCell ref="AG34:AG35"/>
    <mergeCell ref="AH34:AL35"/>
    <mergeCell ref="A38:F39"/>
    <mergeCell ref="Y38:AD39"/>
    <mergeCell ref="AG38:AL39"/>
    <mergeCell ref="AO38:AT39"/>
    <mergeCell ref="A40:F41"/>
    <mergeCell ref="Y42:Y43"/>
    <mergeCell ref="Z42:AD43"/>
    <mergeCell ref="AG42:AG43"/>
    <mergeCell ref="AH42:AL43"/>
    <mergeCell ref="AO42:AO43"/>
    <mergeCell ref="Q48:V49"/>
    <mergeCell ref="Q50:V51"/>
    <mergeCell ref="Y50:Y51"/>
    <mergeCell ref="Z50:AD51"/>
    <mergeCell ref="AG50:AG51"/>
    <mergeCell ref="AH50:AL51"/>
    <mergeCell ref="AP42:AT43"/>
    <mergeCell ref="Y44:AD45"/>
    <mergeCell ref="AG44:AL45"/>
    <mergeCell ref="AO44:AT45"/>
    <mergeCell ref="Q46:Q47"/>
    <mergeCell ref="R46:V47"/>
    <mergeCell ref="Y46:AD47"/>
    <mergeCell ref="AG46:AL47"/>
    <mergeCell ref="AO46:AT47"/>
    <mergeCell ref="AO50:AO51"/>
    <mergeCell ref="AP50:AT51"/>
    <mergeCell ref="Y52:AD53"/>
    <mergeCell ref="AG52:AL53"/>
    <mergeCell ref="AO52:AT53"/>
    <mergeCell ref="I54:I55"/>
    <mergeCell ref="J54:N55"/>
    <mergeCell ref="Y54:AD55"/>
    <mergeCell ref="AG54:AL55"/>
    <mergeCell ref="AO54:AT55"/>
    <mergeCell ref="Y60:AD61"/>
    <mergeCell ref="AG60:AL61"/>
    <mergeCell ref="AO60:AT61"/>
    <mergeCell ref="AO58:AO59"/>
    <mergeCell ref="AP58:AT59"/>
    <mergeCell ref="B62:N72"/>
    <mergeCell ref="I56:N57"/>
    <mergeCell ref="I58:N59"/>
    <mergeCell ref="Y58:Y59"/>
    <mergeCell ref="Z58:AD59"/>
    <mergeCell ref="AG58:AG59"/>
    <mergeCell ref="AH58:AL59"/>
    <mergeCell ref="Y70:AD71"/>
    <mergeCell ref="AG70:AL71"/>
    <mergeCell ref="AO70:AT71"/>
    <mergeCell ref="AO62:AT63"/>
    <mergeCell ref="Q64:V65"/>
    <mergeCell ref="Y68:AD69"/>
    <mergeCell ref="AG68:AL69"/>
    <mergeCell ref="AO68:AT69"/>
    <mergeCell ref="Q66:V67"/>
    <mergeCell ref="Y66:Y67"/>
    <mergeCell ref="Z66:AD67"/>
    <mergeCell ref="AG66:AG67"/>
    <mergeCell ref="AH66:AL67"/>
    <mergeCell ref="AO66:AO67"/>
    <mergeCell ref="AP66:AT67"/>
    <mergeCell ref="Q62:Q63"/>
    <mergeCell ref="R62:V63"/>
    <mergeCell ref="Y62:AD63"/>
    <mergeCell ref="AG62:AL63"/>
  </mergeCells>
  <phoneticPr fontId="1"/>
  <pageMargins left="0.70866141732283472" right="0.70866141732283472" top="0.74803149606299213" bottom="0.74803149606299213" header="0.31496062992125984" footer="0.31496062992125984"/>
  <pageSetup paperSize="1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1.25"/>
  <cols>
    <col min="1" max="1" width="5.25" style="108" bestFit="1" customWidth="1"/>
    <col min="2" max="2" width="9" style="108"/>
    <col min="3" max="3" width="10.5" style="108" bestFit="1" customWidth="1"/>
    <col min="4" max="4" width="9" style="108"/>
    <col min="5" max="5" width="99.75" style="108" customWidth="1"/>
    <col min="6" max="256" width="9" style="108"/>
    <col min="257" max="257" width="5.25" style="108" bestFit="1" customWidth="1"/>
    <col min="258" max="258" width="9" style="108"/>
    <col min="259" max="259" width="10.5" style="108" bestFit="1" customWidth="1"/>
    <col min="260" max="260" width="9" style="108"/>
    <col min="261" max="261" width="99.75" style="108" customWidth="1"/>
    <col min="262" max="512" width="9" style="108"/>
    <col min="513" max="513" width="5.25" style="108" bestFit="1" customWidth="1"/>
    <col min="514" max="514" width="9" style="108"/>
    <col min="515" max="515" width="10.5" style="108" bestFit="1" customWidth="1"/>
    <col min="516" max="516" width="9" style="108"/>
    <col min="517" max="517" width="99.75" style="108" customWidth="1"/>
    <col min="518" max="768" width="9" style="108"/>
    <col min="769" max="769" width="5.25" style="108" bestFit="1" customWidth="1"/>
    <col min="770" max="770" width="9" style="108"/>
    <col min="771" max="771" width="10.5" style="108" bestFit="1" customWidth="1"/>
    <col min="772" max="772" width="9" style="108"/>
    <col min="773" max="773" width="99.75" style="108" customWidth="1"/>
    <col min="774" max="1024" width="9" style="108"/>
    <col min="1025" max="1025" width="5.25" style="108" bestFit="1" customWidth="1"/>
    <col min="1026" max="1026" width="9" style="108"/>
    <col min="1027" max="1027" width="10.5" style="108" bestFit="1" customWidth="1"/>
    <col min="1028" max="1028" width="9" style="108"/>
    <col min="1029" max="1029" width="99.75" style="108" customWidth="1"/>
    <col min="1030" max="1280" width="9" style="108"/>
    <col min="1281" max="1281" width="5.25" style="108" bestFit="1" customWidth="1"/>
    <col min="1282" max="1282" width="9" style="108"/>
    <col min="1283" max="1283" width="10.5" style="108" bestFit="1" customWidth="1"/>
    <col min="1284" max="1284" width="9" style="108"/>
    <col min="1285" max="1285" width="99.75" style="108" customWidth="1"/>
    <col min="1286" max="1536" width="9" style="108"/>
    <col min="1537" max="1537" width="5.25" style="108" bestFit="1" customWidth="1"/>
    <col min="1538" max="1538" width="9" style="108"/>
    <col min="1539" max="1539" width="10.5" style="108" bestFit="1" customWidth="1"/>
    <col min="1540" max="1540" width="9" style="108"/>
    <col min="1541" max="1541" width="99.75" style="108" customWidth="1"/>
    <col min="1542" max="1792" width="9" style="108"/>
    <col min="1793" max="1793" width="5.25" style="108" bestFit="1" customWidth="1"/>
    <col min="1794" max="1794" width="9" style="108"/>
    <col min="1795" max="1795" width="10.5" style="108" bestFit="1" customWidth="1"/>
    <col min="1796" max="1796" width="9" style="108"/>
    <col min="1797" max="1797" width="99.75" style="108" customWidth="1"/>
    <col min="1798" max="2048" width="9" style="108"/>
    <col min="2049" max="2049" width="5.25" style="108" bestFit="1" customWidth="1"/>
    <col min="2050" max="2050" width="9" style="108"/>
    <col min="2051" max="2051" width="10.5" style="108" bestFit="1" customWidth="1"/>
    <col min="2052" max="2052" width="9" style="108"/>
    <col min="2053" max="2053" width="99.75" style="108" customWidth="1"/>
    <col min="2054" max="2304" width="9" style="108"/>
    <col min="2305" max="2305" width="5.25" style="108" bestFit="1" customWidth="1"/>
    <col min="2306" max="2306" width="9" style="108"/>
    <col min="2307" max="2307" width="10.5" style="108" bestFit="1" customWidth="1"/>
    <col min="2308" max="2308" width="9" style="108"/>
    <col min="2309" max="2309" width="99.75" style="108" customWidth="1"/>
    <col min="2310" max="2560" width="9" style="108"/>
    <col min="2561" max="2561" width="5.25" style="108" bestFit="1" customWidth="1"/>
    <col min="2562" max="2562" width="9" style="108"/>
    <col min="2563" max="2563" width="10.5" style="108" bestFit="1" customWidth="1"/>
    <col min="2564" max="2564" width="9" style="108"/>
    <col min="2565" max="2565" width="99.75" style="108" customWidth="1"/>
    <col min="2566" max="2816" width="9" style="108"/>
    <col min="2817" max="2817" width="5.25" style="108" bestFit="1" customWidth="1"/>
    <col min="2818" max="2818" width="9" style="108"/>
    <col min="2819" max="2819" width="10.5" style="108" bestFit="1" customWidth="1"/>
    <col min="2820" max="2820" width="9" style="108"/>
    <col min="2821" max="2821" width="99.75" style="108" customWidth="1"/>
    <col min="2822" max="3072" width="9" style="108"/>
    <col min="3073" max="3073" width="5.25" style="108" bestFit="1" customWidth="1"/>
    <col min="3074" max="3074" width="9" style="108"/>
    <col min="3075" max="3075" width="10.5" style="108" bestFit="1" customWidth="1"/>
    <col min="3076" max="3076" width="9" style="108"/>
    <col min="3077" max="3077" width="99.75" style="108" customWidth="1"/>
    <col min="3078" max="3328" width="9" style="108"/>
    <col min="3329" max="3329" width="5.25" style="108" bestFit="1" customWidth="1"/>
    <col min="3330" max="3330" width="9" style="108"/>
    <col min="3331" max="3331" width="10.5" style="108" bestFit="1" customWidth="1"/>
    <col min="3332" max="3332" width="9" style="108"/>
    <col min="3333" max="3333" width="99.75" style="108" customWidth="1"/>
    <col min="3334" max="3584" width="9" style="108"/>
    <col min="3585" max="3585" width="5.25" style="108" bestFit="1" customWidth="1"/>
    <col min="3586" max="3586" width="9" style="108"/>
    <col min="3587" max="3587" width="10.5" style="108" bestFit="1" customWidth="1"/>
    <col min="3588" max="3588" width="9" style="108"/>
    <col min="3589" max="3589" width="99.75" style="108" customWidth="1"/>
    <col min="3590" max="3840" width="9" style="108"/>
    <col min="3841" max="3841" width="5.25" style="108" bestFit="1" customWidth="1"/>
    <col min="3842" max="3842" width="9" style="108"/>
    <col min="3843" max="3843" width="10.5" style="108" bestFit="1" customWidth="1"/>
    <col min="3844" max="3844" width="9" style="108"/>
    <col min="3845" max="3845" width="99.75" style="108" customWidth="1"/>
    <col min="3846" max="4096" width="9" style="108"/>
    <col min="4097" max="4097" width="5.25" style="108" bestFit="1" customWidth="1"/>
    <col min="4098" max="4098" width="9" style="108"/>
    <col min="4099" max="4099" width="10.5" style="108" bestFit="1" customWidth="1"/>
    <col min="4100" max="4100" width="9" style="108"/>
    <col min="4101" max="4101" width="99.75" style="108" customWidth="1"/>
    <col min="4102" max="4352" width="9" style="108"/>
    <col min="4353" max="4353" width="5.25" style="108" bestFit="1" customWidth="1"/>
    <col min="4354" max="4354" width="9" style="108"/>
    <col min="4355" max="4355" width="10.5" style="108" bestFit="1" customWidth="1"/>
    <col min="4356" max="4356" width="9" style="108"/>
    <col min="4357" max="4357" width="99.75" style="108" customWidth="1"/>
    <col min="4358" max="4608" width="9" style="108"/>
    <col min="4609" max="4609" width="5.25" style="108" bestFit="1" customWidth="1"/>
    <col min="4610" max="4610" width="9" style="108"/>
    <col min="4611" max="4611" width="10.5" style="108" bestFit="1" customWidth="1"/>
    <col min="4612" max="4612" width="9" style="108"/>
    <col min="4613" max="4613" width="99.75" style="108" customWidth="1"/>
    <col min="4614" max="4864" width="9" style="108"/>
    <col min="4865" max="4865" width="5.25" style="108" bestFit="1" customWidth="1"/>
    <col min="4866" max="4866" width="9" style="108"/>
    <col min="4867" max="4867" width="10.5" style="108" bestFit="1" customWidth="1"/>
    <col min="4868" max="4868" width="9" style="108"/>
    <col min="4869" max="4869" width="99.75" style="108" customWidth="1"/>
    <col min="4870" max="5120" width="9" style="108"/>
    <col min="5121" max="5121" width="5.25" style="108" bestFit="1" customWidth="1"/>
    <col min="5122" max="5122" width="9" style="108"/>
    <col min="5123" max="5123" width="10.5" style="108" bestFit="1" customWidth="1"/>
    <col min="5124" max="5124" width="9" style="108"/>
    <col min="5125" max="5125" width="99.75" style="108" customWidth="1"/>
    <col min="5126" max="5376" width="9" style="108"/>
    <col min="5377" max="5377" width="5.25" style="108" bestFit="1" customWidth="1"/>
    <col min="5378" max="5378" width="9" style="108"/>
    <col min="5379" max="5379" width="10.5" style="108" bestFit="1" customWidth="1"/>
    <col min="5380" max="5380" width="9" style="108"/>
    <col min="5381" max="5381" width="99.75" style="108" customWidth="1"/>
    <col min="5382" max="5632" width="9" style="108"/>
    <col min="5633" max="5633" width="5.25" style="108" bestFit="1" customWidth="1"/>
    <col min="5634" max="5634" width="9" style="108"/>
    <col min="5635" max="5635" width="10.5" style="108" bestFit="1" customWidth="1"/>
    <col min="5636" max="5636" width="9" style="108"/>
    <col min="5637" max="5637" width="99.75" style="108" customWidth="1"/>
    <col min="5638" max="5888" width="9" style="108"/>
    <col min="5889" max="5889" width="5.25" style="108" bestFit="1" customWidth="1"/>
    <col min="5890" max="5890" width="9" style="108"/>
    <col min="5891" max="5891" width="10.5" style="108" bestFit="1" customWidth="1"/>
    <col min="5892" max="5892" width="9" style="108"/>
    <col min="5893" max="5893" width="99.75" style="108" customWidth="1"/>
    <col min="5894" max="6144" width="9" style="108"/>
    <col min="6145" max="6145" width="5.25" style="108" bestFit="1" customWidth="1"/>
    <col min="6146" max="6146" width="9" style="108"/>
    <col min="6147" max="6147" width="10.5" style="108" bestFit="1" customWidth="1"/>
    <col min="6148" max="6148" width="9" style="108"/>
    <col min="6149" max="6149" width="99.75" style="108" customWidth="1"/>
    <col min="6150" max="6400" width="9" style="108"/>
    <col min="6401" max="6401" width="5.25" style="108" bestFit="1" customWidth="1"/>
    <col min="6402" max="6402" width="9" style="108"/>
    <col min="6403" max="6403" width="10.5" style="108" bestFit="1" customWidth="1"/>
    <col min="6404" max="6404" width="9" style="108"/>
    <col min="6405" max="6405" width="99.75" style="108" customWidth="1"/>
    <col min="6406" max="6656" width="9" style="108"/>
    <col min="6657" max="6657" width="5.25" style="108" bestFit="1" customWidth="1"/>
    <col min="6658" max="6658" width="9" style="108"/>
    <col min="6659" max="6659" width="10.5" style="108" bestFit="1" customWidth="1"/>
    <col min="6660" max="6660" width="9" style="108"/>
    <col min="6661" max="6661" width="99.75" style="108" customWidth="1"/>
    <col min="6662" max="6912" width="9" style="108"/>
    <col min="6913" max="6913" width="5.25" style="108" bestFit="1" customWidth="1"/>
    <col min="6914" max="6914" width="9" style="108"/>
    <col min="6915" max="6915" width="10.5" style="108" bestFit="1" customWidth="1"/>
    <col min="6916" max="6916" width="9" style="108"/>
    <col min="6917" max="6917" width="99.75" style="108" customWidth="1"/>
    <col min="6918" max="7168" width="9" style="108"/>
    <col min="7169" max="7169" width="5.25" style="108" bestFit="1" customWidth="1"/>
    <col min="7170" max="7170" width="9" style="108"/>
    <col min="7171" max="7171" width="10.5" style="108" bestFit="1" customWidth="1"/>
    <col min="7172" max="7172" width="9" style="108"/>
    <col min="7173" max="7173" width="99.75" style="108" customWidth="1"/>
    <col min="7174" max="7424" width="9" style="108"/>
    <col min="7425" max="7425" width="5.25" style="108" bestFit="1" customWidth="1"/>
    <col min="7426" max="7426" width="9" style="108"/>
    <col min="7427" max="7427" width="10.5" style="108" bestFit="1" customWidth="1"/>
    <col min="7428" max="7428" width="9" style="108"/>
    <col min="7429" max="7429" width="99.75" style="108" customWidth="1"/>
    <col min="7430" max="7680" width="9" style="108"/>
    <col min="7681" max="7681" width="5.25" style="108" bestFit="1" customWidth="1"/>
    <col min="7682" max="7682" width="9" style="108"/>
    <col min="7683" max="7683" width="10.5" style="108" bestFit="1" customWidth="1"/>
    <col min="7684" max="7684" width="9" style="108"/>
    <col min="7685" max="7685" width="99.75" style="108" customWidth="1"/>
    <col min="7686" max="7936" width="9" style="108"/>
    <col min="7937" max="7937" width="5.25" style="108" bestFit="1" customWidth="1"/>
    <col min="7938" max="7938" width="9" style="108"/>
    <col min="7939" max="7939" width="10.5" style="108" bestFit="1" customWidth="1"/>
    <col min="7940" max="7940" width="9" style="108"/>
    <col min="7941" max="7941" width="99.75" style="108" customWidth="1"/>
    <col min="7942" max="8192" width="9" style="108"/>
    <col min="8193" max="8193" width="5.25" style="108" bestFit="1" customWidth="1"/>
    <col min="8194" max="8194" width="9" style="108"/>
    <col min="8195" max="8195" width="10.5" style="108" bestFit="1" customWidth="1"/>
    <col min="8196" max="8196" width="9" style="108"/>
    <col min="8197" max="8197" width="99.75" style="108" customWidth="1"/>
    <col min="8198" max="8448" width="9" style="108"/>
    <col min="8449" max="8449" width="5.25" style="108" bestFit="1" customWidth="1"/>
    <col min="8450" max="8450" width="9" style="108"/>
    <col min="8451" max="8451" width="10.5" style="108" bestFit="1" customWidth="1"/>
    <col min="8452" max="8452" width="9" style="108"/>
    <col min="8453" max="8453" width="99.75" style="108" customWidth="1"/>
    <col min="8454" max="8704" width="9" style="108"/>
    <col min="8705" max="8705" width="5.25" style="108" bestFit="1" customWidth="1"/>
    <col min="8706" max="8706" width="9" style="108"/>
    <col min="8707" max="8707" width="10.5" style="108" bestFit="1" customWidth="1"/>
    <col min="8708" max="8708" width="9" style="108"/>
    <col min="8709" max="8709" width="99.75" style="108" customWidth="1"/>
    <col min="8710" max="8960" width="9" style="108"/>
    <col min="8961" max="8961" width="5.25" style="108" bestFit="1" customWidth="1"/>
    <col min="8962" max="8962" width="9" style="108"/>
    <col min="8963" max="8963" width="10.5" style="108" bestFit="1" customWidth="1"/>
    <col min="8964" max="8964" width="9" style="108"/>
    <col min="8965" max="8965" width="99.75" style="108" customWidth="1"/>
    <col min="8966" max="9216" width="9" style="108"/>
    <col min="9217" max="9217" width="5.25" style="108" bestFit="1" customWidth="1"/>
    <col min="9218" max="9218" width="9" style="108"/>
    <col min="9219" max="9219" width="10.5" style="108" bestFit="1" customWidth="1"/>
    <col min="9220" max="9220" width="9" style="108"/>
    <col min="9221" max="9221" width="99.75" style="108" customWidth="1"/>
    <col min="9222" max="9472" width="9" style="108"/>
    <col min="9473" max="9473" width="5.25" style="108" bestFit="1" customWidth="1"/>
    <col min="9474" max="9474" width="9" style="108"/>
    <col min="9475" max="9475" width="10.5" style="108" bestFit="1" customWidth="1"/>
    <col min="9476" max="9476" width="9" style="108"/>
    <col min="9477" max="9477" width="99.75" style="108" customWidth="1"/>
    <col min="9478" max="9728" width="9" style="108"/>
    <col min="9729" max="9729" width="5.25" style="108" bestFit="1" customWidth="1"/>
    <col min="9730" max="9730" width="9" style="108"/>
    <col min="9731" max="9731" width="10.5" style="108" bestFit="1" customWidth="1"/>
    <col min="9732" max="9732" width="9" style="108"/>
    <col min="9733" max="9733" width="99.75" style="108" customWidth="1"/>
    <col min="9734" max="9984" width="9" style="108"/>
    <col min="9985" max="9985" width="5.25" style="108" bestFit="1" customWidth="1"/>
    <col min="9986" max="9986" width="9" style="108"/>
    <col min="9987" max="9987" width="10.5" style="108" bestFit="1" customWidth="1"/>
    <col min="9988" max="9988" width="9" style="108"/>
    <col min="9989" max="9989" width="99.75" style="108" customWidth="1"/>
    <col min="9990" max="10240" width="9" style="108"/>
    <col min="10241" max="10241" width="5.25" style="108" bestFit="1" customWidth="1"/>
    <col min="10242" max="10242" width="9" style="108"/>
    <col min="10243" max="10243" width="10.5" style="108" bestFit="1" customWidth="1"/>
    <col min="10244" max="10244" width="9" style="108"/>
    <col min="10245" max="10245" width="99.75" style="108" customWidth="1"/>
    <col min="10246" max="10496" width="9" style="108"/>
    <col min="10497" max="10497" width="5.25" style="108" bestFit="1" customWidth="1"/>
    <col min="10498" max="10498" width="9" style="108"/>
    <col min="10499" max="10499" width="10.5" style="108" bestFit="1" customWidth="1"/>
    <col min="10500" max="10500" width="9" style="108"/>
    <col min="10501" max="10501" width="99.75" style="108" customWidth="1"/>
    <col min="10502" max="10752" width="9" style="108"/>
    <col min="10753" max="10753" width="5.25" style="108" bestFit="1" customWidth="1"/>
    <col min="10754" max="10754" width="9" style="108"/>
    <col min="10755" max="10755" width="10.5" style="108" bestFit="1" customWidth="1"/>
    <col min="10756" max="10756" width="9" style="108"/>
    <col min="10757" max="10757" width="99.75" style="108" customWidth="1"/>
    <col min="10758" max="11008" width="9" style="108"/>
    <col min="11009" max="11009" width="5.25" style="108" bestFit="1" customWidth="1"/>
    <col min="11010" max="11010" width="9" style="108"/>
    <col min="11011" max="11011" width="10.5" style="108" bestFit="1" customWidth="1"/>
    <col min="11012" max="11012" width="9" style="108"/>
    <col min="11013" max="11013" width="99.75" style="108" customWidth="1"/>
    <col min="11014" max="11264" width="9" style="108"/>
    <col min="11265" max="11265" width="5.25" style="108" bestFit="1" customWidth="1"/>
    <col min="11266" max="11266" width="9" style="108"/>
    <col min="11267" max="11267" width="10.5" style="108" bestFit="1" customWidth="1"/>
    <col min="11268" max="11268" width="9" style="108"/>
    <col min="11269" max="11269" width="99.75" style="108" customWidth="1"/>
    <col min="11270" max="11520" width="9" style="108"/>
    <col min="11521" max="11521" width="5.25" style="108" bestFit="1" customWidth="1"/>
    <col min="11522" max="11522" width="9" style="108"/>
    <col min="11523" max="11523" width="10.5" style="108" bestFit="1" customWidth="1"/>
    <col min="11524" max="11524" width="9" style="108"/>
    <col min="11525" max="11525" width="99.75" style="108" customWidth="1"/>
    <col min="11526" max="11776" width="9" style="108"/>
    <col min="11777" max="11777" width="5.25" style="108" bestFit="1" customWidth="1"/>
    <col min="11778" max="11778" width="9" style="108"/>
    <col min="11779" max="11779" width="10.5" style="108" bestFit="1" customWidth="1"/>
    <col min="11780" max="11780" width="9" style="108"/>
    <col min="11781" max="11781" width="99.75" style="108" customWidth="1"/>
    <col min="11782" max="12032" width="9" style="108"/>
    <col min="12033" max="12033" width="5.25" style="108" bestFit="1" customWidth="1"/>
    <col min="12034" max="12034" width="9" style="108"/>
    <col min="12035" max="12035" width="10.5" style="108" bestFit="1" customWidth="1"/>
    <col min="12036" max="12036" width="9" style="108"/>
    <col min="12037" max="12037" width="99.75" style="108" customWidth="1"/>
    <col min="12038" max="12288" width="9" style="108"/>
    <col min="12289" max="12289" width="5.25" style="108" bestFit="1" customWidth="1"/>
    <col min="12290" max="12290" width="9" style="108"/>
    <col min="12291" max="12291" width="10.5" style="108" bestFit="1" customWidth="1"/>
    <col min="12292" max="12292" width="9" style="108"/>
    <col min="12293" max="12293" width="99.75" style="108" customWidth="1"/>
    <col min="12294" max="12544" width="9" style="108"/>
    <col min="12545" max="12545" width="5.25" style="108" bestFit="1" customWidth="1"/>
    <col min="12546" max="12546" width="9" style="108"/>
    <col min="12547" max="12547" width="10.5" style="108" bestFit="1" customWidth="1"/>
    <col min="12548" max="12548" width="9" style="108"/>
    <col min="12549" max="12549" width="99.75" style="108" customWidth="1"/>
    <col min="12550" max="12800" width="9" style="108"/>
    <col min="12801" max="12801" width="5.25" style="108" bestFit="1" customWidth="1"/>
    <col min="12802" max="12802" width="9" style="108"/>
    <col min="12803" max="12803" width="10.5" style="108" bestFit="1" customWidth="1"/>
    <col min="12804" max="12804" width="9" style="108"/>
    <col min="12805" max="12805" width="99.75" style="108" customWidth="1"/>
    <col min="12806" max="13056" width="9" style="108"/>
    <col min="13057" max="13057" width="5.25" style="108" bestFit="1" customWidth="1"/>
    <col min="13058" max="13058" width="9" style="108"/>
    <col min="13059" max="13059" width="10.5" style="108" bestFit="1" customWidth="1"/>
    <col min="13060" max="13060" width="9" style="108"/>
    <col min="13061" max="13061" width="99.75" style="108" customWidth="1"/>
    <col min="13062" max="13312" width="9" style="108"/>
    <col min="13313" max="13313" width="5.25" style="108" bestFit="1" customWidth="1"/>
    <col min="13314" max="13314" width="9" style="108"/>
    <col min="13315" max="13315" width="10.5" style="108" bestFit="1" customWidth="1"/>
    <col min="13316" max="13316" width="9" style="108"/>
    <col min="13317" max="13317" width="99.75" style="108" customWidth="1"/>
    <col min="13318" max="13568" width="9" style="108"/>
    <col min="13569" max="13569" width="5.25" style="108" bestFit="1" customWidth="1"/>
    <col min="13570" max="13570" width="9" style="108"/>
    <col min="13571" max="13571" width="10.5" style="108" bestFit="1" customWidth="1"/>
    <col min="13572" max="13572" width="9" style="108"/>
    <col min="13573" max="13573" width="99.75" style="108" customWidth="1"/>
    <col min="13574" max="13824" width="9" style="108"/>
    <col min="13825" max="13825" width="5.25" style="108" bestFit="1" customWidth="1"/>
    <col min="13826" max="13826" width="9" style="108"/>
    <col min="13827" max="13827" width="10.5" style="108" bestFit="1" customWidth="1"/>
    <col min="13828" max="13828" width="9" style="108"/>
    <col min="13829" max="13829" width="99.75" style="108" customWidth="1"/>
    <col min="13830" max="14080" width="9" style="108"/>
    <col min="14081" max="14081" width="5.25" style="108" bestFit="1" customWidth="1"/>
    <col min="14082" max="14082" width="9" style="108"/>
    <col min="14083" max="14083" width="10.5" style="108" bestFit="1" customWidth="1"/>
    <col min="14084" max="14084" width="9" style="108"/>
    <col min="14085" max="14085" width="99.75" style="108" customWidth="1"/>
    <col min="14086" max="14336" width="9" style="108"/>
    <col min="14337" max="14337" width="5.25" style="108" bestFit="1" customWidth="1"/>
    <col min="14338" max="14338" width="9" style="108"/>
    <col min="14339" max="14339" width="10.5" style="108" bestFit="1" customWidth="1"/>
    <col min="14340" max="14340" width="9" style="108"/>
    <col min="14341" max="14341" width="99.75" style="108" customWidth="1"/>
    <col min="14342" max="14592" width="9" style="108"/>
    <col min="14593" max="14593" width="5.25" style="108" bestFit="1" customWidth="1"/>
    <col min="14594" max="14594" width="9" style="108"/>
    <col min="14595" max="14595" width="10.5" style="108" bestFit="1" customWidth="1"/>
    <col min="14596" max="14596" width="9" style="108"/>
    <col min="14597" max="14597" width="99.75" style="108" customWidth="1"/>
    <col min="14598" max="14848" width="9" style="108"/>
    <col min="14849" max="14849" width="5.25" style="108" bestFit="1" customWidth="1"/>
    <col min="14850" max="14850" width="9" style="108"/>
    <col min="14851" max="14851" width="10.5" style="108" bestFit="1" customWidth="1"/>
    <col min="14852" max="14852" width="9" style="108"/>
    <col min="14853" max="14853" width="99.75" style="108" customWidth="1"/>
    <col min="14854" max="15104" width="9" style="108"/>
    <col min="15105" max="15105" width="5.25" style="108" bestFit="1" customWidth="1"/>
    <col min="15106" max="15106" width="9" style="108"/>
    <col min="15107" max="15107" width="10.5" style="108" bestFit="1" customWidth="1"/>
    <col min="15108" max="15108" width="9" style="108"/>
    <col min="15109" max="15109" width="99.75" style="108" customWidth="1"/>
    <col min="15110" max="15360" width="9" style="108"/>
    <col min="15361" max="15361" width="5.25" style="108" bestFit="1" customWidth="1"/>
    <col min="15362" max="15362" width="9" style="108"/>
    <col min="15363" max="15363" width="10.5" style="108" bestFit="1" customWidth="1"/>
    <col min="15364" max="15364" width="9" style="108"/>
    <col min="15365" max="15365" width="99.75" style="108" customWidth="1"/>
    <col min="15366" max="15616" width="9" style="108"/>
    <col min="15617" max="15617" width="5.25" style="108" bestFit="1" customWidth="1"/>
    <col min="15618" max="15618" width="9" style="108"/>
    <col min="15619" max="15619" width="10.5" style="108" bestFit="1" customWidth="1"/>
    <col min="15620" max="15620" width="9" style="108"/>
    <col min="15621" max="15621" width="99.75" style="108" customWidth="1"/>
    <col min="15622" max="15872" width="9" style="108"/>
    <col min="15873" max="15873" width="5.25" style="108" bestFit="1" customWidth="1"/>
    <col min="15874" max="15874" width="9" style="108"/>
    <col min="15875" max="15875" width="10.5" style="108" bestFit="1" customWidth="1"/>
    <col min="15876" max="15876" width="9" style="108"/>
    <col min="15877" max="15877" width="99.75" style="108" customWidth="1"/>
    <col min="15878" max="16128" width="9" style="108"/>
    <col min="16129" max="16129" width="5.25" style="108" bestFit="1" customWidth="1"/>
    <col min="16130" max="16130" width="9" style="108"/>
    <col min="16131" max="16131" width="10.5" style="108" bestFit="1" customWidth="1"/>
    <col min="16132" max="16132" width="9" style="108"/>
    <col min="16133" max="16133" width="99.75" style="108" customWidth="1"/>
    <col min="16134" max="16384" width="9" style="108"/>
  </cols>
  <sheetData>
    <row r="1" spans="1:5" ht="33" customHeight="1"/>
    <row r="2" spans="1:5">
      <c r="A2" s="105" t="s">
        <v>54</v>
      </c>
      <c r="B2" s="106" t="s">
        <v>13</v>
      </c>
      <c r="C2" s="106" t="s">
        <v>55</v>
      </c>
      <c r="D2" s="106" t="s">
        <v>56</v>
      </c>
      <c r="E2" s="107" t="s">
        <v>70</v>
      </c>
    </row>
    <row r="3" spans="1:5">
      <c r="A3" s="109"/>
      <c r="B3" s="110" t="str">
        <f>IF(A3="","",VLOOKUP(A3,mei,2))</f>
        <v/>
      </c>
      <c r="C3" s="111"/>
      <c r="D3" s="112"/>
      <c r="E3" s="113"/>
    </row>
  </sheetData>
  <autoFilter ref="A2:D2"/>
  <phoneticPr fontId="1"/>
  <pageMargins left="0.70866141732283472" right="0.70866141732283472" top="0.39370078740157483" bottom="0.3937007874015748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6"/>
  <sheetViews>
    <sheetView view="pageBreakPreview" zoomScale="70" zoomScaleNormal="100" zoomScaleSheetLayoutView="70" workbookViewId="0">
      <selection activeCell="F9" sqref="F9"/>
    </sheetView>
  </sheetViews>
  <sheetFormatPr defaultRowHeight="13.5"/>
  <cols>
    <col min="1" max="1" width="2.625" style="32" customWidth="1"/>
    <col min="2" max="2" width="40.625" style="32" customWidth="1"/>
    <col min="3" max="3" width="12" style="32" customWidth="1"/>
    <col min="4" max="4" width="40.625" style="32" customWidth="1"/>
    <col min="5" max="5" width="2.625" style="32" customWidth="1"/>
    <col min="6" max="6" width="28.625" style="32" customWidth="1"/>
    <col min="7" max="256" width="9" style="32"/>
    <col min="257" max="257" width="2.625" style="32" customWidth="1"/>
    <col min="258" max="258" width="40.625" style="32" customWidth="1"/>
    <col min="259" max="259" width="12" style="32" customWidth="1"/>
    <col min="260" max="260" width="40.625" style="32" customWidth="1"/>
    <col min="261" max="261" width="2.625" style="32" customWidth="1"/>
    <col min="262" max="262" width="28.625" style="32" customWidth="1"/>
    <col min="263" max="512" width="9" style="32"/>
    <col min="513" max="513" width="2.625" style="32" customWidth="1"/>
    <col min="514" max="514" width="40.625" style="32" customWidth="1"/>
    <col min="515" max="515" width="12" style="32" customWidth="1"/>
    <col min="516" max="516" width="40.625" style="32" customWidth="1"/>
    <col min="517" max="517" width="2.625" style="32" customWidth="1"/>
    <col min="518" max="518" width="28.625" style="32" customWidth="1"/>
    <col min="519" max="768" width="9" style="32"/>
    <col min="769" max="769" width="2.625" style="32" customWidth="1"/>
    <col min="770" max="770" width="40.625" style="32" customWidth="1"/>
    <col min="771" max="771" width="12" style="32" customWidth="1"/>
    <col min="772" max="772" width="40.625" style="32" customWidth="1"/>
    <col min="773" max="773" width="2.625" style="32" customWidth="1"/>
    <col min="774" max="774" width="28.625" style="32" customWidth="1"/>
    <col min="775" max="1024" width="9" style="32"/>
    <col min="1025" max="1025" width="2.625" style="32" customWidth="1"/>
    <col min="1026" max="1026" width="40.625" style="32" customWidth="1"/>
    <col min="1027" max="1027" width="12" style="32" customWidth="1"/>
    <col min="1028" max="1028" width="40.625" style="32" customWidth="1"/>
    <col min="1029" max="1029" width="2.625" style="32" customWidth="1"/>
    <col min="1030" max="1030" width="28.625" style="32" customWidth="1"/>
    <col min="1031" max="1280" width="9" style="32"/>
    <col min="1281" max="1281" width="2.625" style="32" customWidth="1"/>
    <col min="1282" max="1282" width="40.625" style="32" customWidth="1"/>
    <col min="1283" max="1283" width="12" style="32" customWidth="1"/>
    <col min="1284" max="1284" width="40.625" style="32" customWidth="1"/>
    <col min="1285" max="1285" width="2.625" style="32" customWidth="1"/>
    <col min="1286" max="1286" width="28.625" style="32" customWidth="1"/>
    <col min="1287" max="1536" width="9" style="32"/>
    <col min="1537" max="1537" width="2.625" style="32" customWidth="1"/>
    <col min="1538" max="1538" width="40.625" style="32" customWidth="1"/>
    <col min="1539" max="1539" width="12" style="32" customWidth="1"/>
    <col min="1540" max="1540" width="40.625" style="32" customWidth="1"/>
    <col min="1541" max="1541" width="2.625" style="32" customWidth="1"/>
    <col min="1542" max="1542" width="28.625" style="32" customWidth="1"/>
    <col min="1543" max="1792" width="9" style="32"/>
    <col min="1793" max="1793" width="2.625" style="32" customWidth="1"/>
    <col min="1794" max="1794" width="40.625" style="32" customWidth="1"/>
    <col min="1795" max="1795" width="12" style="32" customWidth="1"/>
    <col min="1796" max="1796" width="40.625" style="32" customWidth="1"/>
    <col min="1797" max="1797" width="2.625" style="32" customWidth="1"/>
    <col min="1798" max="1798" width="28.625" style="32" customWidth="1"/>
    <col min="1799" max="2048" width="9" style="32"/>
    <col min="2049" max="2049" width="2.625" style="32" customWidth="1"/>
    <col min="2050" max="2050" width="40.625" style="32" customWidth="1"/>
    <col min="2051" max="2051" width="12" style="32" customWidth="1"/>
    <col min="2052" max="2052" width="40.625" style="32" customWidth="1"/>
    <col min="2053" max="2053" width="2.625" style="32" customWidth="1"/>
    <col min="2054" max="2054" width="28.625" style="32" customWidth="1"/>
    <col min="2055" max="2304" width="9" style="32"/>
    <col min="2305" max="2305" width="2.625" style="32" customWidth="1"/>
    <col min="2306" max="2306" width="40.625" style="32" customWidth="1"/>
    <col min="2307" max="2307" width="12" style="32" customWidth="1"/>
    <col min="2308" max="2308" width="40.625" style="32" customWidth="1"/>
    <col min="2309" max="2309" width="2.625" style="32" customWidth="1"/>
    <col min="2310" max="2310" width="28.625" style="32" customWidth="1"/>
    <col min="2311" max="2560" width="9" style="32"/>
    <col min="2561" max="2561" width="2.625" style="32" customWidth="1"/>
    <col min="2562" max="2562" width="40.625" style="32" customWidth="1"/>
    <col min="2563" max="2563" width="12" style="32" customWidth="1"/>
    <col min="2564" max="2564" width="40.625" style="32" customWidth="1"/>
    <col min="2565" max="2565" width="2.625" style="32" customWidth="1"/>
    <col min="2566" max="2566" width="28.625" style="32" customWidth="1"/>
    <col min="2567" max="2816" width="9" style="32"/>
    <col min="2817" max="2817" width="2.625" style="32" customWidth="1"/>
    <col min="2818" max="2818" width="40.625" style="32" customWidth="1"/>
    <col min="2819" max="2819" width="12" style="32" customWidth="1"/>
    <col min="2820" max="2820" width="40.625" style="32" customWidth="1"/>
    <col min="2821" max="2821" width="2.625" style="32" customWidth="1"/>
    <col min="2822" max="2822" width="28.625" style="32" customWidth="1"/>
    <col min="2823" max="3072" width="9" style="32"/>
    <col min="3073" max="3073" width="2.625" style="32" customWidth="1"/>
    <col min="3074" max="3074" width="40.625" style="32" customWidth="1"/>
    <col min="3075" max="3075" width="12" style="32" customWidth="1"/>
    <col min="3076" max="3076" width="40.625" style="32" customWidth="1"/>
    <col min="3077" max="3077" width="2.625" style="32" customWidth="1"/>
    <col min="3078" max="3078" width="28.625" style="32" customWidth="1"/>
    <col min="3079" max="3328" width="9" style="32"/>
    <col min="3329" max="3329" width="2.625" style="32" customWidth="1"/>
    <col min="3330" max="3330" width="40.625" style="32" customWidth="1"/>
    <col min="3331" max="3331" width="12" style="32" customWidth="1"/>
    <col min="3332" max="3332" width="40.625" style="32" customWidth="1"/>
    <col min="3333" max="3333" width="2.625" style="32" customWidth="1"/>
    <col min="3334" max="3334" width="28.625" style="32" customWidth="1"/>
    <col min="3335" max="3584" width="9" style="32"/>
    <col min="3585" max="3585" width="2.625" style="32" customWidth="1"/>
    <col min="3586" max="3586" width="40.625" style="32" customWidth="1"/>
    <col min="3587" max="3587" width="12" style="32" customWidth="1"/>
    <col min="3588" max="3588" width="40.625" style="32" customWidth="1"/>
    <col min="3589" max="3589" width="2.625" style="32" customWidth="1"/>
    <col min="3590" max="3590" width="28.625" style="32" customWidth="1"/>
    <col min="3591" max="3840" width="9" style="32"/>
    <col min="3841" max="3841" width="2.625" style="32" customWidth="1"/>
    <col min="3842" max="3842" width="40.625" style="32" customWidth="1"/>
    <col min="3843" max="3843" width="12" style="32" customWidth="1"/>
    <col min="3844" max="3844" width="40.625" style="32" customWidth="1"/>
    <col min="3845" max="3845" width="2.625" style="32" customWidth="1"/>
    <col min="3846" max="3846" width="28.625" style="32" customWidth="1"/>
    <col min="3847" max="4096" width="9" style="32"/>
    <col min="4097" max="4097" width="2.625" style="32" customWidth="1"/>
    <col min="4098" max="4098" width="40.625" style="32" customWidth="1"/>
    <col min="4099" max="4099" width="12" style="32" customWidth="1"/>
    <col min="4100" max="4100" width="40.625" style="32" customWidth="1"/>
    <col min="4101" max="4101" width="2.625" style="32" customWidth="1"/>
    <col min="4102" max="4102" width="28.625" style="32" customWidth="1"/>
    <col min="4103" max="4352" width="9" style="32"/>
    <col min="4353" max="4353" width="2.625" style="32" customWidth="1"/>
    <col min="4354" max="4354" width="40.625" style="32" customWidth="1"/>
    <col min="4355" max="4355" width="12" style="32" customWidth="1"/>
    <col min="4356" max="4356" width="40.625" style="32" customWidth="1"/>
    <col min="4357" max="4357" width="2.625" style="32" customWidth="1"/>
    <col min="4358" max="4358" width="28.625" style="32" customWidth="1"/>
    <col min="4359" max="4608" width="9" style="32"/>
    <col min="4609" max="4609" width="2.625" style="32" customWidth="1"/>
    <col min="4610" max="4610" width="40.625" style="32" customWidth="1"/>
    <col min="4611" max="4611" width="12" style="32" customWidth="1"/>
    <col min="4612" max="4612" width="40.625" style="32" customWidth="1"/>
    <col min="4613" max="4613" width="2.625" style="32" customWidth="1"/>
    <col min="4614" max="4614" width="28.625" style="32" customWidth="1"/>
    <col min="4615" max="4864" width="9" style="32"/>
    <col min="4865" max="4865" width="2.625" style="32" customWidth="1"/>
    <col min="4866" max="4866" width="40.625" style="32" customWidth="1"/>
    <col min="4867" max="4867" width="12" style="32" customWidth="1"/>
    <col min="4868" max="4868" width="40.625" style="32" customWidth="1"/>
    <col min="4869" max="4869" width="2.625" style="32" customWidth="1"/>
    <col min="4870" max="4870" width="28.625" style="32" customWidth="1"/>
    <col min="4871" max="5120" width="9" style="32"/>
    <col min="5121" max="5121" width="2.625" style="32" customWidth="1"/>
    <col min="5122" max="5122" width="40.625" style="32" customWidth="1"/>
    <col min="5123" max="5123" width="12" style="32" customWidth="1"/>
    <col min="5124" max="5124" width="40.625" style="32" customWidth="1"/>
    <col min="5125" max="5125" width="2.625" style="32" customWidth="1"/>
    <col min="5126" max="5126" width="28.625" style="32" customWidth="1"/>
    <col min="5127" max="5376" width="9" style="32"/>
    <col min="5377" max="5377" width="2.625" style="32" customWidth="1"/>
    <col min="5378" max="5378" width="40.625" style="32" customWidth="1"/>
    <col min="5379" max="5379" width="12" style="32" customWidth="1"/>
    <col min="5380" max="5380" width="40.625" style="32" customWidth="1"/>
    <col min="5381" max="5381" width="2.625" style="32" customWidth="1"/>
    <col min="5382" max="5382" width="28.625" style="32" customWidth="1"/>
    <col min="5383" max="5632" width="9" style="32"/>
    <col min="5633" max="5633" width="2.625" style="32" customWidth="1"/>
    <col min="5634" max="5634" width="40.625" style="32" customWidth="1"/>
    <col min="5635" max="5635" width="12" style="32" customWidth="1"/>
    <col min="5636" max="5636" width="40.625" style="32" customWidth="1"/>
    <col min="5637" max="5637" width="2.625" style="32" customWidth="1"/>
    <col min="5638" max="5638" width="28.625" style="32" customWidth="1"/>
    <col min="5639" max="5888" width="9" style="32"/>
    <col min="5889" max="5889" width="2.625" style="32" customWidth="1"/>
    <col min="5890" max="5890" width="40.625" style="32" customWidth="1"/>
    <col min="5891" max="5891" width="12" style="32" customWidth="1"/>
    <col min="5892" max="5892" width="40.625" style="32" customWidth="1"/>
    <col min="5893" max="5893" width="2.625" style="32" customWidth="1"/>
    <col min="5894" max="5894" width="28.625" style="32" customWidth="1"/>
    <col min="5895" max="6144" width="9" style="32"/>
    <col min="6145" max="6145" width="2.625" style="32" customWidth="1"/>
    <col min="6146" max="6146" width="40.625" style="32" customWidth="1"/>
    <col min="6147" max="6147" width="12" style="32" customWidth="1"/>
    <col min="6148" max="6148" width="40.625" style="32" customWidth="1"/>
    <col min="6149" max="6149" width="2.625" style="32" customWidth="1"/>
    <col min="6150" max="6150" width="28.625" style="32" customWidth="1"/>
    <col min="6151" max="6400" width="9" style="32"/>
    <col min="6401" max="6401" width="2.625" style="32" customWidth="1"/>
    <col min="6402" max="6402" width="40.625" style="32" customWidth="1"/>
    <col min="6403" max="6403" width="12" style="32" customWidth="1"/>
    <col min="6404" max="6404" width="40.625" style="32" customWidth="1"/>
    <col min="6405" max="6405" width="2.625" style="32" customWidth="1"/>
    <col min="6406" max="6406" width="28.625" style="32" customWidth="1"/>
    <col min="6407" max="6656" width="9" style="32"/>
    <col min="6657" max="6657" width="2.625" style="32" customWidth="1"/>
    <col min="6658" max="6658" width="40.625" style="32" customWidth="1"/>
    <col min="6659" max="6659" width="12" style="32" customWidth="1"/>
    <col min="6660" max="6660" width="40.625" style="32" customWidth="1"/>
    <col min="6661" max="6661" width="2.625" style="32" customWidth="1"/>
    <col min="6662" max="6662" width="28.625" style="32" customWidth="1"/>
    <col min="6663" max="6912" width="9" style="32"/>
    <col min="6913" max="6913" width="2.625" style="32" customWidth="1"/>
    <col min="6914" max="6914" width="40.625" style="32" customWidth="1"/>
    <col min="6915" max="6915" width="12" style="32" customWidth="1"/>
    <col min="6916" max="6916" width="40.625" style="32" customWidth="1"/>
    <col min="6917" max="6917" width="2.625" style="32" customWidth="1"/>
    <col min="6918" max="6918" width="28.625" style="32" customWidth="1"/>
    <col min="6919" max="7168" width="9" style="32"/>
    <col min="7169" max="7169" width="2.625" style="32" customWidth="1"/>
    <col min="7170" max="7170" width="40.625" style="32" customWidth="1"/>
    <col min="7171" max="7171" width="12" style="32" customWidth="1"/>
    <col min="7172" max="7172" width="40.625" style="32" customWidth="1"/>
    <col min="7173" max="7173" width="2.625" style="32" customWidth="1"/>
    <col min="7174" max="7174" width="28.625" style="32" customWidth="1"/>
    <col min="7175" max="7424" width="9" style="32"/>
    <col min="7425" max="7425" width="2.625" style="32" customWidth="1"/>
    <col min="7426" max="7426" width="40.625" style="32" customWidth="1"/>
    <col min="7427" max="7427" width="12" style="32" customWidth="1"/>
    <col min="7428" max="7428" width="40.625" style="32" customWidth="1"/>
    <col min="7429" max="7429" width="2.625" style="32" customWidth="1"/>
    <col min="7430" max="7430" width="28.625" style="32" customWidth="1"/>
    <col min="7431" max="7680" width="9" style="32"/>
    <col min="7681" max="7681" width="2.625" style="32" customWidth="1"/>
    <col min="7682" max="7682" width="40.625" style="32" customWidth="1"/>
    <col min="7683" max="7683" width="12" style="32" customWidth="1"/>
    <col min="7684" max="7684" width="40.625" style="32" customWidth="1"/>
    <col min="7685" max="7685" width="2.625" style="32" customWidth="1"/>
    <col min="7686" max="7686" width="28.625" style="32" customWidth="1"/>
    <col min="7687" max="7936" width="9" style="32"/>
    <col min="7937" max="7937" width="2.625" style="32" customWidth="1"/>
    <col min="7938" max="7938" width="40.625" style="32" customWidth="1"/>
    <col min="7939" max="7939" width="12" style="32" customWidth="1"/>
    <col min="7940" max="7940" width="40.625" style="32" customWidth="1"/>
    <col min="7941" max="7941" width="2.625" style="32" customWidth="1"/>
    <col min="7942" max="7942" width="28.625" style="32" customWidth="1"/>
    <col min="7943" max="8192" width="9" style="32"/>
    <col min="8193" max="8193" width="2.625" style="32" customWidth="1"/>
    <col min="8194" max="8194" width="40.625" style="32" customWidth="1"/>
    <col min="8195" max="8195" width="12" style="32" customWidth="1"/>
    <col min="8196" max="8196" width="40.625" style="32" customWidth="1"/>
    <col min="8197" max="8197" width="2.625" style="32" customWidth="1"/>
    <col min="8198" max="8198" width="28.625" style="32" customWidth="1"/>
    <col min="8199" max="8448" width="9" style="32"/>
    <col min="8449" max="8449" width="2.625" style="32" customWidth="1"/>
    <col min="8450" max="8450" width="40.625" style="32" customWidth="1"/>
    <col min="8451" max="8451" width="12" style="32" customWidth="1"/>
    <col min="8452" max="8452" width="40.625" style="32" customWidth="1"/>
    <col min="8453" max="8453" width="2.625" style="32" customWidth="1"/>
    <col min="8454" max="8454" width="28.625" style="32" customWidth="1"/>
    <col min="8455" max="8704" width="9" style="32"/>
    <col min="8705" max="8705" width="2.625" style="32" customWidth="1"/>
    <col min="8706" max="8706" width="40.625" style="32" customWidth="1"/>
    <col min="8707" max="8707" width="12" style="32" customWidth="1"/>
    <col min="8708" max="8708" width="40.625" style="32" customWidth="1"/>
    <col min="8709" max="8709" width="2.625" style="32" customWidth="1"/>
    <col min="8710" max="8710" width="28.625" style="32" customWidth="1"/>
    <col min="8711" max="8960" width="9" style="32"/>
    <col min="8961" max="8961" width="2.625" style="32" customWidth="1"/>
    <col min="8962" max="8962" width="40.625" style="32" customWidth="1"/>
    <col min="8963" max="8963" width="12" style="32" customWidth="1"/>
    <col min="8964" max="8964" width="40.625" style="32" customWidth="1"/>
    <col min="8965" max="8965" width="2.625" style="32" customWidth="1"/>
    <col min="8966" max="8966" width="28.625" style="32" customWidth="1"/>
    <col min="8967" max="9216" width="9" style="32"/>
    <col min="9217" max="9217" width="2.625" style="32" customWidth="1"/>
    <col min="9218" max="9218" width="40.625" style="32" customWidth="1"/>
    <col min="9219" max="9219" width="12" style="32" customWidth="1"/>
    <col min="9220" max="9220" width="40.625" style="32" customWidth="1"/>
    <col min="9221" max="9221" width="2.625" style="32" customWidth="1"/>
    <col min="9222" max="9222" width="28.625" style="32" customWidth="1"/>
    <col min="9223" max="9472" width="9" style="32"/>
    <col min="9473" max="9473" width="2.625" style="32" customWidth="1"/>
    <col min="9474" max="9474" width="40.625" style="32" customWidth="1"/>
    <col min="9475" max="9475" width="12" style="32" customWidth="1"/>
    <col min="9476" max="9476" width="40.625" style="32" customWidth="1"/>
    <col min="9477" max="9477" width="2.625" style="32" customWidth="1"/>
    <col min="9478" max="9478" width="28.625" style="32" customWidth="1"/>
    <col min="9479" max="9728" width="9" style="32"/>
    <col min="9729" max="9729" width="2.625" style="32" customWidth="1"/>
    <col min="9730" max="9730" width="40.625" style="32" customWidth="1"/>
    <col min="9731" max="9731" width="12" style="32" customWidth="1"/>
    <col min="9732" max="9732" width="40.625" style="32" customWidth="1"/>
    <col min="9733" max="9733" width="2.625" style="32" customWidth="1"/>
    <col min="9734" max="9734" width="28.625" style="32" customWidth="1"/>
    <col min="9735" max="9984" width="9" style="32"/>
    <col min="9985" max="9985" width="2.625" style="32" customWidth="1"/>
    <col min="9986" max="9986" width="40.625" style="32" customWidth="1"/>
    <col min="9987" max="9987" width="12" style="32" customWidth="1"/>
    <col min="9988" max="9988" width="40.625" style="32" customWidth="1"/>
    <col min="9989" max="9989" width="2.625" style="32" customWidth="1"/>
    <col min="9990" max="9990" width="28.625" style="32" customWidth="1"/>
    <col min="9991" max="10240" width="9" style="32"/>
    <col min="10241" max="10241" width="2.625" style="32" customWidth="1"/>
    <col min="10242" max="10242" width="40.625" style="32" customWidth="1"/>
    <col min="10243" max="10243" width="12" style="32" customWidth="1"/>
    <col min="10244" max="10244" width="40.625" style="32" customWidth="1"/>
    <col min="10245" max="10245" width="2.625" style="32" customWidth="1"/>
    <col min="10246" max="10246" width="28.625" style="32" customWidth="1"/>
    <col min="10247" max="10496" width="9" style="32"/>
    <col min="10497" max="10497" width="2.625" style="32" customWidth="1"/>
    <col min="10498" max="10498" width="40.625" style="32" customWidth="1"/>
    <col min="10499" max="10499" width="12" style="32" customWidth="1"/>
    <col min="10500" max="10500" width="40.625" style="32" customWidth="1"/>
    <col min="10501" max="10501" width="2.625" style="32" customWidth="1"/>
    <col min="10502" max="10502" width="28.625" style="32" customWidth="1"/>
    <col min="10503" max="10752" width="9" style="32"/>
    <col min="10753" max="10753" width="2.625" style="32" customWidth="1"/>
    <col min="10754" max="10754" width="40.625" style="32" customWidth="1"/>
    <col min="10755" max="10755" width="12" style="32" customWidth="1"/>
    <col min="10756" max="10756" width="40.625" style="32" customWidth="1"/>
    <col min="10757" max="10757" width="2.625" style="32" customWidth="1"/>
    <col min="10758" max="10758" width="28.625" style="32" customWidth="1"/>
    <col min="10759" max="11008" width="9" style="32"/>
    <col min="11009" max="11009" width="2.625" style="32" customWidth="1"/>
    <col min="11010" max="11010" width="40.625" style="32" customWidth="1"/>
    <col min="11011" max="11011" width="12" style="32" customWidth="1"/>
    <col min="11012" max="11012" width="40.625" style="32" customWidth="1"/>
    <col min="11013" max="11013" width="2.625" style="32" customWidth="1"/>
    <col min="11014" max="11014" width="28.625" style="32" customWidth="1"/>
    <col min="11015" max="11264" width="9" style="32"/>
    <col min="11265" max="11265" width="2.625" style="32" customWidth="1"/>
    <col min="11266" max="11266" width="40.625" style="32" customWidth="1"/>
    <col min="11267" max="11267" width="12" style="32" customWidth="1"/>
    <col min="11268" max="11268" width="40.625" style="32" customWidth="1"/>
    <col min="11269" max="11269" width="2.625" style="32" customWidth="1"/>
    <col min="11270" max="11270" width="28.625" style="32" customWidth="1"/>
    <col min="11271" max="11520" width="9" style="32"/>
    <col min="11521" max="11521" width="2.625" style="32" customWidth="1"/>
    <col min="11522" max="11522" width="40.625" style="32" customWidth="1"/>
    <col min="11523" max="11523" width="12" style="32" customWidth="1"/>
    <col min="11524" max="11524" width="40.625" style="32" customWidth="1"/>
    <col min="11525" max="11525" width="2.625" style="32" customWidth="1"/>
    <col min="11526" max="11526" width="28.625" style="32" customWidth="1"/>
    <col min="11527" max="11776" width="9" style="32"/>
    <col min="11777" max="11777" width="2.625" style="32" customWidth="1"/>
    <col min="11778" max="11778" width="40.625" style="32" customWidth="1"/>
    <col min="11779" max="11779" width="12" style="32" customWidth="1"/>
    <col min="11780" max="11780" width="40.625" style="32" customWidth="1"/>
    <col min="11781" max="11781" width="2.625" style="32" customWidth="1"/>
    <col min="11782" max="11782" width="28.625" style="32" customWidth="1"/>
    <col min="11783" max="12032" width="9" style="32"/>
    <col min="12033" max="12033" width="2.625" style="32" customWidth="1"/>
    <col min="12034" max="12034" width="40.625" style="32" customWidth="1"/>
    <col min="12035" max="12035" width="12" style="32" customWidth="1"/>
    <col min="12036" max="12036" width="40.625" style="32" customWidth="1"/>
    <col min="12037" max="12037" width="2.625" style="32" customWidth="1"/>
    <col min="12038" max="12038" width="28.625" style="32" customWidth="1"/>
    <col min="12039" max="12288" width="9" style="32"/>
    <col min="12289" max="12289" width="2.625" style="32" customWidth="1"/>
    <col min="12290" max="12290" width="40.625" style="32" customWidth="1"/>
    <col min="12291" max="12291" width="12" style="32" customWidth="1"/>
    <col min="12292" max="12292" width="40.625" style="32" customWidth="1"/>
    <col min="12293" max="12293" width="2.625" style="32" customWidth="1"/>
    <col min="12294" max="12294" width="28.625" style="32" customWidth="1"/>
    <col min="12295" max="12544" width="9" style="32"/>
    <col min="12545" max="12545" width="2.625" style="32" customWidth="1"/>
    <col min="12546" max="12546" width="40.625" style="32" customWidth="1"/>
    <col min="12547" max="12547" width="12" style="32" customWidth="1"/>
    <col min="12548" max="12548" width="40.625" style="32" customWidth="1"/>
    <col min="12549" max="12549" width="2.625" style="32" customWidth="1"/>
    <col min="12550" max="12550" width="28.625" style="32" customWidth="1"/>
    <col min="12551" max="12800" width="9" style="32"/>
    <col min="12801" max="12801" width="2.625" style="32" customWidth="1"/>
    <col min="12802" max="12802" width="40.625" style="32" customWidth="1"/>
    <col min="12803" max="12803" width="12" style="32" customWidth="1"/>
    <col min="12804" max="12804" width="40.625" style="32" customWidth="1"/>
    <col min="12805" max="12805" width="2.625" style="32" customWidth="1"/>
    <col min="12806" max="12806" width="28.625" style="32" customWidth="1"/>
    <col min="12807" max="13056" width="9" style="32"/>
    <col min="13057" max="13057" width="2.625" style="32" customWidth="1"/>
    <col min="13058" max="13058" width="40.625" style="32" customWidth="1"/>
    <col min="13059" max="13059" width="12" style="32" customWidth="1"/>
    <col min="13060" max="13060" width="40.625" style="32" customWidth="1"/>
    <col min="13061" max="13061" width="2.625" style="32" customWidth="1"/>
    <col min="13062" max="13062" width="28.625" style="32" customWidth="1"/>
    <col min="13063" max="13312" width="9" style="32"/>
    <col min="13313" max="13313" width="2.625" style="32" customWidth="1"/>
    <col min="13314" max="13314" width="40.625" style="32" customWidth="1"/>
    <col min="13315" max="13315" width="12" style="32" customWidth="1"/>
    <col min="13316" max="13316" width="40.625" style="32" customWidth="1"/>
    <col min="13317" max="13317" width="2.625" style="32" customWidth="1"/>
    <col min="13318" max="13318" width="28.625" style="32" customWidth="1"/>
    <col min="13319" max="13568" width="9" style="32"/>
    <col min="13569" max="13569" width="2.625" style="32" customWidth="1"/>
    <col min="13570" max="13570" width="40.625" style="32" customWidth="1"/>
    <col min="13571" max="13571" width="12" style="32" customWidth="1"/>
    <col min="13572" max="13572" width="40.625" style="32" customWidth="1"/>
    <col min="13573" max="13573" width="2.625" style="32" customWidth="1"/>
    <col min="13574" max="13574" width="28.625" style="32" customWidth="1"/>
    <col min="13575" max="13824" width="9" style="32"/>
    <col min="13825" max="13825" width="2.625" style="32" customWidth="1"/>
    <col min="13826" max="13826" width="40.625" style="32" customWidth="1"/>
    <col min="13827" max="13827" width="12" style="32" customWidth="1"/>
    <col min="13828" max="13828" width="40.625" style="32" customWidth="1"/>
    <col min="13829" max="13829" width="2.625" style="32" customWidth="1"/>
    <col min="13830" max="13830" width="28.625" style="32" customWidth="1"/>
    <col min="13831" max="14080" width="9" style="32"/>
    <col min="14081" max="14081" width="2.625" style="32" customWidth="1"/>
    <col min="14082" max="14082" width="40.625" style="32" customWidth="1"/>
    <col min="14083" max="14083" width="12" style="32" customWidth="1"/>
    <col min="14084" max="14084" width="40.625" style="32" customWidth="1"/>
    <col min="14085" max="14085" width="2.625" style="32" customWidth="1"/>
    <col min="14086" max="14086" width="28.625" style="32" customWidth="1"/>
    <col min="14087" max="14336" width="9" style="32"/>
    <col min="14337" max="14337" width="2.625" style="32" customWidth="1"/>
    <col min="14338" max="14338" width="40.625" style="32" customWidth="1"/>
    <col min="14339" max="14339" width="12" style="32" customWidth="1"/>
    <col min="14340" max="14340" width="40.625" style="32" customWidth="1"/>
    <col min="14341" max="14341" width="2.625" style="32" customWidth="1"/>
    <col min="14342" max="14342" width="28.625" style="32" customWidth="1"/>
    <col min="14343" max="14592" width="9" style="32"/>
    <col min="14593" max="14593" width="2.625" style="32" customWidth="1"/>
    <col min="14594" max="14594" width="40.625" style="32" customWidth="1"/>
    <col min="14595" max="14595" width="12" style="32" customWidth="1"/>
    <col min="14596" max="14596" width="40.625" style="32" customWidth="1"/>
    <col min="14597" max="14597" width="2.625" style="32" customWidth="1"/>
    <col min="14598" max="14598" width="28.625" style="32" customWidth="1"/>
    <col min="14599" max="14848" width="9" style="32"/>
    <col min="14849" max="14849" width="2.625" style="32" customWidth="1"/>
    <col min="14850" max="14850" width="40.625" style="32" customWidth="1"/>
    <col min="14851" max="14851" width="12" style="32" customWidth="1"/>
    <col min="14852" max="14852" width="40.625" style="32" customWidth="1"/>
    <col min="14853" max="14853" width="2.625" style="32" customWidth="1"/>
    <col min="14854" max="14854" width="28.625" style="32" customWidth="1"/>
    <col min="14855" max="15104" width="9" style="32"/>
    <col min="15105" max="15105" width="2.625" style="32" customWidth="1"/>
    <col min="15106" max="15106" width="40.625" style="32" customWidth="1"/>
    <col min="15107" max="15107" width="12" style="32" customWidth="1"/>
    <col min="15108" max="15108" width="40.625" style="32" customWidth="1"/>
    <col min="15109" max="15109" width="2.625" style="32" customWidth="1"/>
    <col min="15110" max="15110" width="28.625" style="32" customWidth="1"/>
    <col min="15111" max="15360" width="9" style="32"/>
    <col min="15361" max="15361" width="2.625" style="32" customWidth="1"/>
    <col min="15362" max="15362" width="40.625" style="32" customWidth="1"/>
    <col min="15363" max="15363" width="12" style="32" customWidth="1"/>
    <col min="15364" max="15364" width="40.625" style="32" customWidth="1"/>
    <col min="15365" max="15365" width="2.625" style="32" customWidth="1"/>
    <col min="15366" max="15366" width="28.625" style="32" customWidth="1"/>
    <col min="15367" max="15616" width="9" style="32"/>
    <col min="15617" max="15617" width="2.625" style="32" customWidth="1"/>
    <col min="15618" max="15618" width="40.625" style="32" customWidth="1"/>
    <col min="15619" max="15619" width="12" style="32" customWidth="1"/>
    <col min="15620" max="15620" width="40.625" style="32" customWidth="1"/>
    <col min="15621" max="15621" width="2.625" style="32" customWidth="1"/>
    <col min="15622" max="15622" width="28.625" style="32" customWidth="1"/>
    <col min="15623" max="15872" width="9" style="32"/>
    <col min="15873" max="15873" width="2.625" style="32" customWidth="1"/>
    <col min="15874" max="15874" width="40.625" style="32" customWidth="1"/>
    <col min="15875" max="15875" width="12" style="32" customWidth="1"/>
    <col min="15876" max="15876" width="40.625" style="32" customWidth="1"/>
    <col min="15877" max="15877" width="2.625" style="32" customWidth="1"/>
    <col min="15878" max="15878" width="28.625" style="32" customWidth="1"/>
    <col min="15879" max="16128" width="9" style="32"/>
    <col min="16129" max="16129" width="2.625" style="32" customWidth="1"/>
    <col min="16130" max="16130" width="40.625" style="32" customWidth="1"/>
    <col min="16131" max="16131" width="12" style="32" customWidth="1"/>
    <col min="16132" max="16132" width="40.625" style="32" customWidth="1"/>
    <col min="16133" max="16133" width="2.625" style="32" customWidth="1"/>
    <col min="16134" max="16134" width="28.625" style="32" customWidth="1"/>
    <col min="16135" max="16384" width="9" style="32"/>
  </cols>
  <sheetData>
    <row r="1" spans="1:5" ht="20.100000000000001" customHeight="1"/>
    <row r="2" spans="1:5" s="116" customFormat="1" ht="30" customHeight="1">
      <c r="A2" s="114">
        <f>IF(設定・名表!D6="","",設定・名表!D6)</f>
        <v>1</v>
      </c>
      <c r="B2" s="115" t="str">
        <f>IF(A2="","",IF(VLOOKUP(A2,名表,6,FALSE)="","",VLOOKUP(A2,名表,6,FALSE)))&amp;" "&amp;IF(A2="","",IF(VLOOKUP(A2,名表,7,FALSE)="","",VLOOKUP(A2,名表,7,FALSE)))</f>
        <v>さとう たろう</v>
      </c>
      <c r="C2" s="114">
        <f>A2</f>
        <v>1</v>
      </c>
      <c r="D2" s="115" t="str">
        <f>IF(A2="","",IF(VLOOKUP(A2,名表,6,FALSE)="","",VLOOKUP(A2,名表,6,FALSE)))&amp;" "&amp;IF(A2="","",IF(VLOOKUP(A2,名表,7,FALSE)="","",VLOOKUP(A2,名表,7,FALSE)))</f>
        <v>さとう たろう</v>
      </c>
    </row>
    <row r="3" spans="1:5" s="117" customFormat="1" ht="60" customHeight="1">
      <c r="B3" s="118" t="str">
        <f>IF(A2="","",IF(VLOOKUP(A2,名表,3,FALSE)="","",VLOOKUP(A2,名表,3,FALSE)))&amp;" "&amp;IF(A2="","",IF(VLOOKUP(A2,名表,4,FALSE)="","",VLOOKUP(A2,名表,4,FALSE)))</f>
        <v>佐藤 太郎</v>
      </c>
      <c r="D3" s="118" t="str">
        <f>IF(A2="","",IF(VLOOKUP(A2,名表,3,FALSE)="","",VLOOKUP(A2,名表,3,FALSE)))&amp;" "&amp;IF(A2="","",IF(VLOOKUP(A2,名表,4,FALSE)="","",VLOOKUP(A2,名表,4,FALSE)))</f>
        <v>佐藤 太郎</v>
      </c>
    </row>
    <row r="4" spans="1:5" ht="20.100000000000001" customHeight="1"/>
    <row r="5" spans="1:5" s="116" customFormat="1" ht="30" customHeight="1">
      <c r="A5" s="114">
        <f>IF(設定・名表!D7="","",設定・名表!D7)</f>
        <v>2</v>
      </c>
      <c r="B5" s="115" t="str">
        <f>IF(A5="","",IF(VLOOKUP(A5,名表,6,FALSE)="","",VLOOKUP(A5,名表,6,FALSE)))&amp;" "&amp;IF(A5="","",IF(VLOOKUP(A5,名表,7,FALSE)="","",VLOOKUP(A5,名表,7,FALSE)))</f>
        <v>いとう じろう</v>
      </c>
      <c r="C5" s="114">
        <f t="shared" ref="C5" si="0">A5</f>
        <v>2</v>
      </c>
      <c r="D5" s="115" t="str">
        <f>IF(A5="","",IF(VLOOKUP(A5,名表,6,FALSE)="","",VLOOKUP(A5,名表,6,FALSE)))&amp;" "&amp;IF(A5="","",IF(VLOOKUP(A5,名表,7,FALSE)="","",VLOOKUP(A5,名表,7,FALSE)))</f>
        <v>いとう じろう</v>
      </c>
    </row>
    <row r="6" spans="1:5" s="117" customFormat="1" ht="60" customHeight="1">
      <c r="B6" s="118" t="str">
        <f>IF(A5="","",IF(VLOOKUP(A5,名表,3,FALSE)="","",VLOOKUP(A5,名表,3,FALSE)))&amp;" "&amp;IF(A5="","",IF(VLOOKUP(A5,名表,4,FALSE)="","",VLOOKUP(A5,名表,4,FALSE)))</f>
        <v>伊藤 次郎</v>
      </c>
      <c r="D6" s="118" t="str">
        <f>IF(A5="","",IF(VLOOKUP(A5,名表,3,FALSE)="","",VLOOKUP(A5,名表,3,FALSE)))&amp;" "&amp;IF(A5="","",IF(VLOOKUP(A5,名表,4,FALSE)="","",VLOOKUP(A5,名表,4,FALSE)))</f>
        <v>伊藤 次郎</v>
      </c>
    </row>
    <row r="7" spans="1:5" ht="20.100000000000001" customHeight="1"/>
    <row r="8" spans="1:5" s="116" customFormat="1" ht="30" customHeight="1">
      <c r="A8" s="114">
        <f>IF(設定・名表!D8="","",設定・名表!D8)</f>
        <v>3</v>
      </c>
      <c r="B8" s="115" t="str">
        <f>IF(A8="","",IF(VLOOKUP(A8,名表,6,FALSE)="","",VLOOKUP(A8,名表,6,FALSE)))&amp;" "&amp;IF(A8="","",IF(VLOOKUP(A8,名表,7,FALSE)="","",VLOOKUP(A8,名表,7,FALSE)))</f>
        <v>やまだ さぶろう</v>
      </c>
      <c r="C8" s="114">
        <f t="shared" ref="C8" si="1">A8</f>
        <v>3</v>
      </c>
      <c r="D8" s="115" t="str">
        <f>IF(A8="","",IF(VLOOKUP(A8,名表,6,FALSE)="","",VLOOKUP(A8,名表,6,FALSE)))&amp;" "&amp;IF(A8="","",IF(VLOOKUP(A8,名表,7,FALSE)="","",VLOOKUP(A8,名表,7,FALSE)))</f>
        <v>やまだ さぶろう</v>
      </c>
    </row>
    <row r="9" spans="1:5" s="117" customFormat="1" ht="60" customHeight="1">
      <c r="B9" s="118" t="str">
        <f>IF(A8="","",IF(VLOOKUP(A8,名表,3,FALSE)="","",VLOOKUP(A8,名表,3,FALSE)))&amp;" "&amp;IF(A8="","",IF(VLOOKUP(A8,名表,4,FALSE)="","",VLOOKUP(A8,名表,4,FALSE)))</f>
        <v>山田 三郎</v>
      </c>
      <c r="D9" s="118" t="str">
        <f>IF(A8="","",IF(VLOOKUP(A8,名表,3,FALSE)="","",VLOOKUP(A8,名表,3,FALSE)))&amp;" "&amp;IF(A8="","",IF(VLOOKUP(A8,名表,4,FALSE)="","",VLOOKUP(A8,名表,4,FALSE)))</f>
        <v>山田 三郎</v>
      </c>
    </row>
    <row r="10" spans="1:5" ht="20.100000000000001" customHeight="1"/>
    <row r="11" spans="1:5" s="116" customFormat="1" ht="30" customHeight="1">
      <c r="A11" s="114">
        <f>IF(設定・名表!D9="","",設定・名表!D9)</f>
        <v>4</v>
      </c>
      <c r="B11" s="115" t="str">
        <f>IF(A11="","",IF(VLOOKUP(A11,名表,6,FALSE)="","",VLOOKUP(A11,名表,6,FALSE)))&amp;" "&amp;IF(A11="","",IF(VLOOKUP(A11,名表,7,FALSE)="","",VLOOKUP(A11,名表,7,FALSE)))</f>
        <v>きのした いちろう</v>
      </c>
      <c r="C11" s="114">
        <f t="shared" ref="C11" si="2">A11</f>
        <v>4</v>
      </c>
      <c r="D11" s="115" t="str">
        <f>IF(A11="","",IF(VLOOKUP(A11,名表,6,FALSE)="","",VLOOKUP(A11,名表,6,FALSE)))&amp;" "&amp;IF(A11="","",IF(VLOOKUP(A11,名表,7,FALSE)="","",VLOOKUP(A11,名表,7,FALSE)))</f>
        <v>きのした いちろう</v>
      </c>
    </row>
    <row r="12" spans="1:5" s="117" customFormat="1" ht="60" customHeight="1">
      <c r="B12" s="118" t="str">
        <f>IF(A11="","",IF(VLOOKUP(A11,名表,3,FALSE)="","",VLOOKUP(A11,名表,3,FALSE)))&amp;" "&amp;IF(A11="","",IF(VLOOKUP(A11,名表,4,FALSE)="","",VLOOKUP(A11,名表,4,FALSE)))</f>
        <v>木下 一郎</v>
      </c>
      <c r="D12" s="118" t="str">
        <f>IF(A11="","",IF(VLOOKUP(A11,名表,3,FALSE)="","",VLOOKUP(A11,名表,3,FALSE)))&amp;" "&amp;IF(A11="","",IF(VLOOKUP(A11,名表,4,FALSE)="","",VLOOKUP(A11,名表,4,FALSE)))</f>
        <v>木下 一郎</v>
      </c>
    </row>
    <row r="13" spans="1:5" ht="20.100000000000001" customHeight="1"/>
    <row r="14" spans="1:5" s="116" customFormat="1" ht="30" customHeight="1">
      <c r="A14" s="114">
        <f>IF(設定・名表!D10="","",設定・名表!D10)</f>
        <v>5</v>
      </c>
      <c r="B14" s="115" t="str">
        <f>IF(A14="","",IF(VLOOKUP(A14,名表,6,FALSE)="","",VLOOKUP(A14,名表,6,FALSE)))&amp;" "&amp;IF(A14="","",IF(VLOOKUP(A14,名表,7,FALSE)="","",VLOOKUP(A14,名表,7,FALSE)))</f>
        <v>さの たけし</v>
      </c>
      <c r="C14" s="114">
        <f t="shared" ref="C14" si="3">A14</f>
        <v>5</v>
      </c>
      <c r="D14" s="115" t="str">
        <f>IF(A14="","",IF(VLOOKUP(A14,名表,6,FALSE)="","",VLOOKUP(A14,名表,6,FALSE)))&amp;" "&amp;IF(A14="","",IF(VLOOKUP(A14,名表,7,FALSE)="","",VLOOKUP(A14,名表,7,FALSE)))</f>
        <v>さの たけし</v>
      </c>
    </row>
    <row r="15" spans="1:5" s="117" customFormat="1" ht="60" customHeight="1">
      <c r="B15" s="118" t="str">
        <f>IF(A14="","",IF(VLOOKUP(A14,名表,3,FALSE)="","",VLOOKUP(A14,名表,3,FALSE)))&amp;" "&amp;IF(A14="","",IF(VLOOKUP(A14,名表,4,FALSE)="","",VLOOKUP(A14,名表,4,FALSE)))</f>
        <v>佐野 武</v>
      </c>
      <c r="D15" s="118" t="str">
        <f>IF(A14="","",IF(VLOOKUP(A14,名表,3,FALSE)="","",VLOOKUP(A14,名表,3,FALSE)))&amp;" "&amp;IF(A14="","",IF(VLOOKUP(A14,名表,4,FALSE)="","",VLOOKUP(A14,名表,4,FALSE)))</f>
        <v>佐野 武</v>
      </c>
    </row>
    <row r="16" spans="1:5" ht="20.100000000000001" customHeight="1"/>
    <row r="17" spans="1:4" s="116" customFormat="1" ht="30" customHeight="1">
      <c r="A17" s="114" t="str">
        <f>IF(設定・名表!D11="","",設定・名表!D11)</f>
        <v/>
      </c>
      <c r="B17" s="115" t="str">
        <f>IF(A17="","",IF(VLOOKUP(A17,名表,6,FALSE)="","",VLOOKUP(A17,名表,6,FALSE)))&amp;" "&amp;IF(A17="","",IF(VLOOKUP(A17,名表,7,FALSE)="","",VLOOKUP(A17,名表,7,FALSE)))</f>
        <v xml:space="preserve"> </v>
      </c>
      <c r="C17" s="114" t="str">
        <f t="shared" ref="C17" si="4">A17</f>
        <v/>
      </c>
      <c r="D17" s="115" t="str">
        <f>IF(A17="","",IF(VLOOKUP(A17,名表,6,FALSE)="","",VLOOKUP(A17,名表,6,FALSE)))&amp;" "&amp;IF(A17="","",IF(VLOOKUP(A17,名表,7,FALSE)="","",VLOOKUP(A17,名表,7,FALSE)))</f>
        <v xml:space="preserve"> </v>
      </c>
    </row>
    <row r="18" spans="1:4" s="117" customFormat="1" ht="60" customHeight="1">
      <c r="B18" s="118" t="str">
        <f>IF(A17="","",IF(VLOOKUP(A17,名表,3,FALSE)="","",VLOOKUP(A17,名表,3,FALSE)))&amp;" "&amp;IF(A17="","",IF(VLOOKUP(A17,名表,4,FALSE)="","",VLOOKUP(A17,名表,4,FALSE)))</f>
        <v xml:space="preserve"> </v>
      </c>
      <c r="D18" s="118" t="str">
        <f>IF(A17="","",IF(VLOOKUP(A17,名表,3,FALSE)="","",VLOOKUP(A17,名表,3,FALSE)))&amp;" "&amp;IF(A17="","",IF(VLOOKUP(A17,名表,4,FALSE)="","",VLOOKUP(A17,名表,4,FALSE)))</f>
        <v xml:space="preserve"> </v>
      </c>
    </row>
    <row r="19" spans="1:4" ht="20.100000000000001" customHeight="1"/>
    <row r="20" spans="1:4" s="116" customFormat="1" ht="30" customHeight="1">
      <c r="A20" s="114" t="str">
        <f>IF(設定・名表!D12="","",設定・名表!D12)</f>
        <v/>
      </c>
      <c r="B20" s="115" t="str">
        <f>IF(A20="","",IF(VLOOKUP(A20,名表,6,FALSE)="","",VLOOKUP(A20,名表,6,FALSE)))&amp;" "&amp;IF(A20="","",IF(VLOOKUP(A20,名表,7,FALSE)="","",VLOOKUP(A20,名表,7,FALSE)))</f>
        <v xml:space="preserve"> </v>
      </c>
      <c r="C20" s="114" t="str">
        <f t="shared" ref="C20" si="5">A20</f>
        <v/>
      </c>
      <c r="D20" s="115" t="str">
        <f>IF(A20="","",IF(VLOOKUP(A20,名表,6,FALSE)="","",VLOOKUP(A20,名表,6,FALSE)))&amp;" "&amp;IF(A20="","",IF(VLOOKUP(A20,名表,7,FALSE)="","",VLOOKUP(A20,名表,7,FALSE)))</f>
        <v xml:space="preserve"> </v>
      </c>
    </row>
    <row r="21" spans="1:4" s="117" customFormat="1" ht="60" customHeight="1">
      <c r="B21" s="118" t="str">
        <f>IF(A20="","",IF(VLOOKUP(A20,名表,3,FALSE)="","",VLOOKUP(A20,名表,3,FALSE)))&amp;" "&amp;IF(A20="","",IF(VLOOKUP(A20,名表,4,FALSE)="","",VLOOKUP(A20,名表,4,FALSE)))</f>
        <v xml:space="preserve"> </v>
      </c>
      <c r="D21" s="118" t="str">
        <f>IF(A20="","",IF(VLOOKUP(A20,名表,3,FALSE)="","",VLOOKUP(A20,名表,3,FALSE)))&amp;" "&amp;IF(A20="","",IF(VLOOKUP(A20,名表,4,FALSE)="","",VLOOKUP(A20,名表,4,FALSE)))</f>
        <v xml:space="preserve"> </v>
      </c>
    </row>
    <row r="23" spans="1:4" s="116" customFormat="1" ht="30" customHeight="1">
      <c r="A23" s="114">
        <f>IF(設定・名表!D13="","",設定・名表!D13)</f>
        <v>31</v>
      </c>
      <c r="B23" s="115" t="str">
        <f>IF(A23="","",IF(VLOOKUP(A23,名表,6,FALSE)="","",VLOOKUP(A23,名表,6,FALSE)))&amp;" "&amp;IF(A23="","",IF(VLOOKUP(A23,名表,7,FALSE)="","",VLOOKUP(A23,名表,7,FALSE)))</f>
        <v>あべ あきこ</v>
      </c>
      <c r="C23" s="114">
        <f t="shared" ref="C23" si="6">A23</f>
        <v>31</v>
      </c>
      <c r="D23" s="115" t="str">
        <f>IF(A23="","",IF(VLOOKUP(A23,名表,6,FALSE)="","",VLOOKUP(A23,名表,6,FALSE)))&amp;" "&amp;IF(A23="","",IF(VLOOKUP(A23,名表,7,FALSE)="","",VLOOKUP(A23,名表,7,FALSE)))</f>
        <v>あべ あきこ</v>
      </c>
    </row>
    <row r="24" spans="1:4" s="117" customFormat="1" ht="60" customHeight="1">
      <c r="B24" s="118" t="str">
        <f>IF(A23="","",IF(VLOOKUP(A23,名表,3,FALSE)="","",VLOOKUP(A23,名表,3,FALSE)))&amp;" "&amp;IF(A23="","",IF(VLOOKUP(A23,名表,4,FALSE)="","",VLOOKUP(A23,名表,4,FALSE)))</f>
        <v>阿部 明子</v>
      </c>
      <c r="D24" s="118" t="str">
        <f>IF(A23="","",IF(VLOOKUP(A23,名表,3,FALSE)="","",VLOOKUP(A23,名表,3,FALSE)))&amp;" "&amp;IF(A23="","",IF(VLOOKUP(A23,名表,4,FALSE)="","",VLOOKUP(A23,名表,4,FALSE)))</f>
        <v>阿部 明子</v>
      </c>
    </row>
    <row r="25" spans="1:4" ht="20.100000000000001" customHeight="1"/>
    <row r="26" spans="1:4" s="116" customFormat="1" ht="30" customHeight="1">
      <c r="A26" s="114">
        <f>IF(設定・名表!D14="","",設定・名表!D14)</f>
        <v>32</v>
      </c>
      <c r="B26" s="115" t="str">
        <f>IF(A26="","",IF(VLOOKUP(A26,名表,6,FALSE)="","",VLOOKUP(A26,名表,6,FALSE)))&amp;" "&amp;IF(A26="","",IF(VLOOKUP(A26,名表,7,FALSE)="","",VLOOKUP(A26,名表,7,FALSE)))</f>
        <v>いちかわ よしこ</v>
      </c>
      <c r="C26" s="114">
        <f t="shared" ref="C26" si="7">A26</f>
        <v>32</v>
      </c>
      <c r="D26" s="115" t="str">
        <f>IF(A26="","",IF(VLOOKUP(A26,名表,6,FALSE)="","",VLOOKUP(A26,名表,6,FALSE)))&amp;" "&amp;IF(A26="","",IF(VLOOKUP(A26,名表,7,FALSE)="","",VLOOKUP(A26,名表,7,FALSE)))</f>
        <v>いちかわ よしこ</v>
      </c>
    </row>
    <row r="27" spans="1:4" s="117" customFormat="1" ht="60" customHeight="1">
      <c r="B27" s="118" t="str">
        <f>IF(A26="","",IF(VLOOKUP(A26,名表,3,FALSE)="","",VLOOKUP(A26,名表,3,FALSE)))&amp;" "&amp;IF(A26="","",IF(VLOOKUP(A26,名表,4,FALSE)="","",VLOOKUP(A26,名表,4,FALSE)))</f>
        <v>市川 美子</v>
      </c>
      <c r="D27" s="118" t="str">
        <f>IF(A26="","",IF(VLOOKUP(A26,名表,3,FALSE)="","",VLOOKUP(A26,名表,3,FALSE)))&amp;" "&amp;IF(A26="","",IF(VLOOKUP(A26,名表,4,FALSE)="","",VLOOKUP(A26,名表,4,FALSE)))</f>
        <v>市川 美子</v>
      </c>
    </row>
    <row r="28" spans="1:4" ht="20.100000000000001" customHeight="1"/>
    <row r="29" spans="1:4" s="116" customFormat="1" ht="30" customHeight="1">
      <c r="A29" s="114">
        <f>IF(設定・名表!D15="","",設定・名表!D15)</f>
        <v>33</v>
      </c>
      <c r="B29" s="115" t="str">
        <f>IF(A29="","",IF(VLOOKUP(A29,名表,6,FALSE)="","",VLOOKUP(A29,名表,6,FALSE)))&amp;" "&amp;IF(A29="","",IF(VLOOKUP(A29,名表,7,FALSE)="","",VLOOKUP(A29,名表,7,FALSE)))</f>
        <v>たかはし さくら</v>
      </c>
      <c r="C29" s="114">
        <f t="shared" ref="C29" si="8">A29</f>
        <v>33</v>
      </c>
      <c r="D29" s="115" t="str">
        <f>IF(A29="","",IF(VLOOKUP(A29,名表,6,FALSE)="","",VLOOKUP(A29,名表,6,FALSE)))&amp;" "&amp;IF(A29="","",IF(VLOOKUP(A29,名表,7,FALSE)="","",VLOOKUP(A29,名表,7,FALSE)))</f>
        <v>たかはし さくら</v>
      </c>
    </row>
    <row r="30" spans="1:4" s="117" customFormat="1" ht="60" customHeight="1">
      <c r="B30" s="118" t="str">
        <f>IF(A29="","",IF(VLOOKUP(A29,名表,3,FALSE)="","",VLOOKUP(A29,名表,3,FALSE)))&amp;" "&amp;IF(A29="","",IF(VLOOKUP(A29,名表,4,FALSE)="","",VLOOKUP(A29,名表,4,FALSE)))</f>
        <v>高橋 桜</v>
      </c>
      <c r="D30" s="118" t="str">
        <f>IF(A29="","",IF(VLOOKUP(A29,名表,3,FALSE)="","",VLOOKUP(A29,名表,3,FALSE)))&amp;" "&amp;IF(A29="","",IF(VLOOKUP(A29,名表,4,FALSE)="","",VLOOKUP(A29,名表,4,FALSE)))</f>
        <v>高橋 桜</v>
      </c>
    </row>
    <row r="31" spans="1:4" ht="20.100000000000001" customHeight="1"/>
    <row r="32" spans="1:4" s="116" customFormat="1" ht="30" customHeight="1">
      <c r="A32" s="114">
        <f>IF(設定・名表!D16="","",設定・名表!D16)</f>
        <v>34</v>
      </c>
      <c r="B32" s="115" t="str">
        <f>IF(A32="","",IF(VLOOKUP(A32,名表,6,FALSE)="","",VLOOKUP(A32,名表,6,FALSE)))&amp;" "&amp;IF(A32="","",IF(VLOOKUP(A32,名表,7,FALSE)="","",VLOOKUP(A32,名表,7,FALSE)))</f>
        <v>やまね けいこ</v>
      </c>
      <c r="C32" s="114">
        <f t="shared" ref="C32" si="9">A32</f>
        <v>34</v>
      </c>
      <c r="D32" s="115" t="str">
        <f>IF(A32="","",IF(VLOOKUP(A32,名表,6,FALSE)="","",VLOOKUP(A32,名表,6,FALSE)))&amp;" "&amp;IF(A32="","",IF(VLOOKUP(A32,名表,7,FALSE)="","",VLOOKUP(A32,名表,7,FALSE)))</f>
        <v>やまね けいこ</v>
      </c>
    </row>
    <row r="33" spans="1:4" s="117" customFormat="1" ht="60" customHeight="1">
      <c r="B33" s="118" t="str">
        <f>IF(A32="","",IF(VLOOKUP(A32,名表,3,FALSE)="","",VLOOKUP(A32,名表,3,FALSE)))&amp;" "&amp;IF(A32="","",IF(VLOOKUP(A32,名表,4,FALSE)="","",VLOOKUP(A32,名表,4,FALSE)))</f>
        <v>山根 恵子</v>
      </c>
      <c r="D33" s="118" t="str">
        <f>IF(A32="","",IF(VLOOKUP(A32,名表,3,FALSE)="","",VLOOKUP(A32,名表,3,FALSE)))&amp;" "&amp;IF(A32="","",IF(VLOOKUP(A32,名表,4,FALSE)="","",VLOOKUP(A32,名表,4,FALSE)))</f>
        <v>山根 恵子</v>
      </c>
    </row>
    <row r="34" spans="1:4" ht="20.100000000000001" customHeight="1"/>
    <row r="35" spans="1:4" s="116" customFormat="1" ht="30" customHeight="1">
      <c r="A35" s="114">
        <f>IF(設定・名表!D17="","",設定・名表!D17)</f>
        <v>35</v>
      </c>
      <c r="B35" s="115" t="str">
        <f>IF(A35="","",IF(VLOOKUP(A35,名表,6,FALSE)="","",VLOOKUP(A35,名表,6,FALSE)))&amp;" "&amp;IF(A35="","",IF(VLOOKUP(A35,名表,7,FALSE)="","",VLOOKUP(A35,名表,7,FALSE)))</f>
        <v>やました りこ</v>
      </c>
      <c r="C35" s="114">
        <f t="shared" ref="C35" si="10">A35</f>
        <v>35</v>
      </c>
      <c r="D35" s="115" t="str">
        <f>IF(A35="","",IF(VLOOKUP(A35,名表,6,FALSE)="","",VLOOKUP(A35,名表,6,FALSE)))&amp;" "&amp;IF(A35="","",IF(VLOOKUP(A35,名表,7,FALSE)="","",VLOOKUP(A35,名表,7,FALSE)))</f>
        <v>やました りこ</v>
      </c>
    </row>
    <row r="36" spans="1:4" s="117" customFormat="1" ht="60" customHeight="1">
      <c r="B36" s="118" t="str">
        <f>IF(A35="","",IF(VLOOKUP(A35,名表,3,FALSE)="","",VLOOKUP(A35,名表,3,FALSE)))&amp;" "&amp;IF(A35="","",IF(VLOOKUP(A35,名表,4,FALSE)="","",VLOOKUP(A35,名表,4,FALSE)))</f>
        <v>山下 理子</v>
      </c>
      <c r="D36" s="118" t="str">
        <f>IF(A35="","",IF(VLOOKUP(A35,名表,3,FALSE)="","",VLOOKUP(A35,名表,3,FALSE)))&amp;" "&amp;IF(A35="","",IF(VLOOKUP(A35,名表,4,FALSE)="","",VLOOKUP(A35,名表,4,FALSE)))</f>
        <v>山下 理子</v>
      </c>
    </row>
    <row r="37" spans="1:4" ht="20.100000000000001" customHeight="1"/>
    <row r="38" spans="1:4" s="116" customFormat="1" ht="30" customHeight="1">
      <c r="A38" s="114" t="str">
        <f>IF(設定・名表!D18="","",設定・名表!D18)</f>
        <v/>
      </c>
      <c r="B38" s="115" t="str">
        <f>IF(A38="","",IF(VLOOKUP(A38,名表,6,FALSE)="","",VLOOKUP(A38,名表,6,FALSE)))&amp;" "&amp;IF(A38="","",IF(VLOOKUP(A38,名表,7,FALSE)="","",VLOOKUP(A38,名表,7,FALSE)))</f>
        <v xml:space="preserve"> </v>
      </c>
      <c r="C38" s="114" t="str">
        <f t="shared" ref="C38" si="11">A38</f>
        <v/>
      </c>
      <c r="D38" s="115" t="str">
        <f>IF(A38="","",IF(VLOOKUP(A38,名表,6,FALSE)="","",VLOOKUP(A38,名表,6,FALSE)))&amp;" "&amp;IF(A38="","",IF(VLOOKUP(A38,名表,7,FALSE)="","",VLOOKUP(A38,名表,7,FALSE)))</f>
        <v xml:space="preserve"> </v>
      </c>
    </row>
    <row r="39" spans="1:4" s="117" customFormat="1" ht="60" customHeight="1">
      <c r="B39" s="118" t="str">
        <f>IF(A38="","",IF(VLOOKUP(A38,名表,3,FALSE)="","",VLOOKUP(A38,名表,3,FALSE)))&amp;" "&amp;IF(A38="","",IF(VLOOKUP(A38,名表,4,FALSE)="","",VLOOKUP(A38,名表,4,FALSE)))</f>
        <v xml:space="preserve"> </v>
      </c>
      <c r="D39" s="118" t="str">
        <f>IF(A38="","",IF(VLOOKUP(A38,名表,3,FALSE)="","",VLOOKUP(A38,名表,3,FALSE)))&amp;" "&amp;IF(A38="","",IF(VLOOKUP(A38,名表,4,FALSE)="","",VLOOKUP(A38,名表,4,FALSE)))</f>
        <v xml:space="preserve"> </v>
      </c>
    </row>
    <row r="40" spans="1:4" ht="20.100000000000001" customHeight="1"/>
    <row r="41" spans="1:4" s="116" customFormat="1" ht="30" customHeight="1">
      <c r="A41" s="114" t="str">
        <f>IF(設定・名表!D19="","",設定・名表!D19)</f>
        <v/>
      </c>
      <c r="B41" s="115" t="str">
        <f>IF(A41="","",IF(VLOOKUP(A41,名表,6,FALSE)="","",VLOOKUP(A41,名表,6,FALSE)))&amp;" "&amp;IF(A41="","",IF(VLOOKUP(A41,名表,7,FALSE)="","",VLOOKUP(A41,名表,7,FALSE)))</f>
        <v xml:space="preserve"> </v>
      </c>
      <c r="C41" s="114" t="str">
        <f t="shared" ref="C41" si="12">A41</f>
        <v/>
      </c>
      <c r="D41" s="115" t="str">
        <f>IF(A41="","",IF(VLOOKUP(A41,名表,6,FALSE)="","",VLOOKUP(A41,名表,6,FALSE)))&amp;" "&amp;IF(A41="","",IF(VLOOKUP(A41,名表,7,FALSE)="","",VLOOKUP(A41,名表,7,FALSE)))</f>
        <v xml:space="preserve"> </v>
      </c>
    </row>
    <row r="42" spans="1:4" s="117" customFormat="1" ht="60" customHeight="1">
      <c r="B42" s="118" t="str">
        <f>IF(A41="","",IF(VLOOKUP(A41,名表,3,FALSE)="","",VLOOKUP(A41,名表,3,FALSE)))&amp;" "&amp;IF(A41="","",IF(VLOOKUP(A41,名表,4,FALSE)="","",VLOOKUP(A41,名表,4,FALSE)))</f>
        <v xml:space="preserve"> </v>
      </c>
      <c r="D42" s="118" t="str">
        <f>IF(A41="","",IF(VLOOKUP(A41,名表,3,FALSE)="","",VLOOKUP(A41,名表,3,FALSE)))&amp;" "&amp;IF(A41="","",IF(VLOOKUP(A41,名表,4,FALSE)="","",VLOOKUP(A41,名表,4,FALSE)))</f>
        <v xml:space="preserve"> </v>
      </c>
    </row>
    <row r="43" spans="1:4" ht="20.100000000000001" customHeight="1"/>
    <row r="44" spans="1:4" s="116" customFormat="1" ht="30" customHeight="1">
      <c r="A44" s="114" t="str">
        <f>IF(設定・名表!D20="","",設定・名表!D20)</f>
        <v/>
      </c>
      <c r="B44" s="115" t="str">
        <f>IF(A44="","",IF(VLOOKUP(A44,名表,6,FALSE)="","",VLOOKUP(A44,名表,6,FALSE)))&amp;" "&amp;IF(A44="","",IF(VLOOKUP(A44,名表,7,FALSE)="","",VLOOKUP(A44,名表,7,FALSE)))</f>
        <v xml:space="preserve"> </v>
      </c>
      <c r="C44" s="114" t="str">
        <f t="shared" ref="C44" si="13">A44</f>
        <v/>
      </c>
      <c r="D44" s="115" t="str">
        <f>IF(A44="","",IF(VLOOKUP(A44,名表,6,FALSE)="","",VLOOKUP(A44,名表,6,FALSE)))&amp;" "&amp;IF(A44="","",IF(VLOOKUP(A44,名表,7,FALSE)="","",VLOOKUP(A44,名表,7,FALSE)))</f>
        <v xml:space="preserve"> </v>
      </c>
    </row>
    <row r="45" spans="1:4" s="117" customFormat="1" ht="60" customHeight="1">
      <c r="B45" s="118" t="str">
        <f>IF(A44="","",IF(VLOOKUP(A44,名表,3,FALSE)="","",VLOOKUP(A44,名表,3,FALSE)))&amp;" "&amp;IF(A44="","",IF(VLOOKUP(A44,名表,4,FALSE)="","",VLOOKUP(A44,名表,4,FALSE)))</f>
        <v xml:space="preserve"> </v>
      </c>
      <c r="D45" s="118" t="str">
        <f>IF(A44="","",IF(VLOOKUP(A44,名表,3,FALSE)="","",VLOOKUP(A44,名表,3,FALSE)))&amp;" "&amp;IF(A44="","",IF(VLOOKUP(A44,名表,4,FALSE)="","",VLOOKUP(A44,名表,4,FALSE)))</f>
        <v xml:space="preserve"> </v>
      </c>
    </row>
    <row r="46" spans="1:4" ht="20.100000000000001" customHeight="1"/>
    <row r="47" spans="1:4" s="116" customFormat="1" ht="30" customHeight="1">
      <c r="A47" s="114" t="str">
        <f>IF(設定・名表!D21="","",設定・名表!D21)</f>
        <v/>
      </c>
      <c r="B47" s="115" t="str">
        <f>IF(A47="","",IF(VLOOKUP(A47,名表,6,FALSE)="","",VLOOKUP(A47,名表,6,FALSE)))&amp;" "&amp;IF(A47="","",IF(VLOOKUP(A47,名表,7,FALSE)="","",VLOOKUP(A47,名表,7,FALSE)))</f>
        <v xml:space="preserve"> </v>
      </c>
      <c r="C47" s="114" t="str">
        <f t="shared" ref="C47" si="14">A47</f>
        <v/>
      </c>
      <c r="D47" s="115" t="str">
        <f>IF(A47="","",IF(VLOOKUP(A47,名表,6,FALSE)="","",VLOOKUP(A47,名表,6,FALSE)))&amp;" "&amp;IF(A47="","",IF(VLOOKUP(A47,名表,7,FALSE)="","",VLOOKUP(A47,名表,7,FALSE)))</f>
        <v xml:space="preserve"> </v>
      </c>
    </row>
    <row r="48" spans="1:4" s="117" customFormat="1" ht="60" customHeight="1">
      <c r="B48" s="118" t="str">
        <f>IF(A47="","",IF(VLOOKUP(A47,名表,3,FALSE)="","",VLOOKUP(A47,名表,3,FALSE)))&amp;" "&amp;IF(A47="","",IF(VLOOKUP(A47,名表,4,FALSE)="","",VLOOKUP(A47,名表,4,FALSE)))</f>
        <v xml:space="preserve"> </v>
      </c>
      <c r="D48" s="118" t="str">
        <f>IF(A47="","",IF(VLOOKUP(A47,名表,3,FALSE)="","",VLOOKUP(A47,名表,3,FALSE)))&amp;" "&amp;IF(A47="","",IF(VLOOKUP(A47,名表,4,FALSE)="","",VLOOKUP(A47,名表,4,FALSE)))</f>
        <v xml:space="preserve"> </v>
      </c>
    </row>
    <row r="49" spans="1:4" ht="20.100000000000001" customHeight="1"/>
    <row r="50" spans="1:4" s="116" customFormat="1" ht="30" customHeight="1">
      <c r="A50" s="114" t="str">
        <f>IF(設定・名表!D22="","",設定・名表!D22)</f>
        <v/>
      </c>
      <c r="B50" s="115" t="str">
        <f>IF(A50="","",IF(VLOOKUP(A50,名表,6,FALSE)="","",VLOOKUP(A50,名表,6,FALSE)))&amp;" "&amp;IF(A50="","",IF(VLOOKUP(A50,名表,7,FALSE)="","",VLOOKUP(A50,名表,7,FALSE)))</f>
        <v xml:space="preserve"> </v>
      </c>
      <c r="C50" s="114" t="str">
        <f t="shared" ref="C50" si="15">A50</f>
        <v/>
      </c>
      <c r="D50" s="115" t="str">
        <f>IF(A50="","",IF(VLOOKUP(A50,名表,6,FALSE)="","",VLOOKUP(A50,名表,6,FALSE)))&amp;" "&amp;IF(A50="","",IF(VLOOKUP(A50,名表,7,FALSE)="","",VLOOKUP(A50,名表,7,FALSE)))</f>
        <v xml:space="preserve"> </v>
      </c>
    </row>
    <row r="51" spans="1:4" s="117" customFormat="1" ht="60" customHeight="1">
      <c r="B51" s="118" t="str">
        <f>IF(A50="","",IF(VLOOKUP(A50,名表,3,FALSE)="","",VLOOKUP(A50,名表,3,FALSE)))&amp;" "&amp;IF(A50="","",IF(VLOOKUP(A50,名表,4,FALSE)="","",VLOOKUP(A50,名表,4,FALSE)))</f>
        <v xml:space="preserve"> </v>
      </c>
      <c r="D51" s="118" t="str">
        <f>IF(A50="","",IF(VLOOKUP(A50,名表,3,FALSE)="","",VLOOKUP(A50,名表,3,FALSE)))&amp;" "&amp;IF(A50="","",IF(VLOOKUP(A50,名表,4,FALSE)="","",VLOOKUP(A50,名表,4,FALSE)))</f>
        <v xml:space="preserve"> </v>
      </c>
    </row>
    <row r="52" spans="1:4" ht="20.100000000000001" customHeight="1"/>
    <row r="53" spans="1:4" s="116" customFormat="1" ht="30" customHeight="1">
      <c r="A53" s="114" t="str">
        <f>IF(設定・名表!D23="","",設定・名表!D23)</f>
        <v/>
      </c>
      <c r="B53" s="115" t="str">
        <f>IF(A53="","",IF(VLOOKUP(A53,名表,6,FALSE)="","",VLOOKUP(A53,名表,6,FALSE)))&amp;" "&amp;IF(A53="","",IF(VLOOKUP(A53,名表,7,FALSE)="","",VLOOKUP(A53,名表,7,FALSE)))</f>
        <v xml:space="preserve"> </v>
      </c>
      <c r="C53" s="114" t="str">
        <f t="shared" ref="C53" si="16">A53</f>
        <v/>
      </c>
      <c r="D53" s="115" t="str">
        <f>IF(A53="","",IF(VLOOKUP(A53,名表,6,FALSE)="","",VLOOKUP(A53,名表,6,FALSE)))&amp;" "&amp;IF(A53="","",IF(VLOOKUP(A53,名表,7,FALSE)="","",VLOOKUP(A53,名表,7,FALSE)))</f>
        <v xml:space="preserve"> </v>
      </c>
    </row>
    <row r="54" spans="1:4" s="117" customFormat="1" ht="60" customHeight="1">
      <c r="B54" s="118" t="str">
        <f>IF(A53="","",IF(VLOOKUP(A53,名表,3,FALSE)="","",VLOOKUP(A53,名表,3,FALSE)))&amp;" "&amp;IF(A53="","",IF(VLOOKUP(A53,名表,4,FALSE)="","",VLOOKUP(A53,名表,4,FALSE)))</f>
        <v xml:space="preserve"> </v>
      </c>
      <c r="D54" s="118" t="str">
        <f>IF(A53="","",IF(VLOOKUP(A53,名表,3,FALSE)="","",VLOOKUP(A53,名表,3,FALSE)))&amp;" "&amp;IF(A53="","",IF(VLOOKUP(A53,名表,4,FALSE)="","",VLOOKUP(A53,名表,4,FALSE)))</f>
        <v xml:space="preserve"> </v>
      </c>
    </row>
    <row r="55" spans="1:4" ht="20.100000000000001" customHeight="1"/>
    <row r="56" spans="1:4" s="116" customFormat="1" ht="30" customHeight="1">
      <c r="A56" s="114" t="str">
        <f>IF(設定・名表!D24="","",設定・名表!D24)</f>
        <v/>
      </c>
      <c r="B56" s="115" t="str">
        <f>IF(A56="","",IF(VLOOKUP(A56,名表,6,FALSE)="","",VLOOKUP(A56,名表,6,FALSE)))&amp;" "&amp;IF(A56="","",IF(VLOOKUP(A56,名表,7,FALSE)="","",VLOOKUP(A56,名表,7,FALSE)))</f>
        <v xml:space="preserve"> </v>
      </c>
      <c r="C56" s="114" t="str">
        <f t="shared" ref="C56" si="17">A56</f>
        <v/>
      </c>
      <c r="D56" s="115" t="str">
        <f>IF(A56="","",IF(VLOOKUP(A56,名表,6,FALSE)="","",VLOOKUP(A56,名表,6,FALSE)))&amp;" "&amp;IF(A56="","",IF(VLOOKUP(A56,名表,7,FALSE)="","",VLOOKUP(A56,名表,7,FALSE)))</f>
        <v xml:space="preserve"> </v>
      </c>
    </row>
    <row r="57" spans="1:4" s="117" customFormat="1" ht="60" customHeight="1">
      <c r="B57" s="118" t="str">
        <f>IF(A56="","",IF(VLOOKUP(A56,名表,3,FALSE)="","",VLOOKUP(A56,名表,3,FALSE)))&amp;" "&amp;IF(A56="","",IF(VLOOKUP(A56,名表,4,FALSE)="","",VLOOKUP(A56,名表,4,FALSE)))</f>
        <v xml:space="preserve"> </v>
      </c>
      <c r="D57" s="118" t="str">
        <f>IF(A56="","",IF(VLOOKUP(A56,名表,3,FALSE)="","",VLOOKUP(A56,名表,3,FALSE)))&amp;" "&amp;IF(A56="","",IF(VLOOKUP(A56,名表,4,FALSE)="","",VLOOKUP(A56,名表,4,FALSE)))</f>
        <v xml:space="preserve"> </v>
      </c>
    </row>
    <row r="58" spans="1:4" ht="20.100000000000001" customHeight="1"/>
    <row r="59" spans="1:4" s="116" customFormat="1" ht="30" customHeight="1">
      <c r="A59" s="114" t="str">
        <f>IF(設定・名表!D25="","",設定・名表!D25)</f>
        <v/>
      </c>
      <c r="B59" s="115" t="str">
        <f>IF(A59="","",IF(VLOOKUP(A59,名表,6,FALSE)="","",VLOOKUP(A59,名表,6,FALSE)))&amp;" "&amp;IF(A59="","",IF(VLOOKUP(A59,名表,7,FALSE)="","",VLOOKUP(A59,名表,7,FALSE)))</f>
        <v xml:space="preserve"> </v>
      </c>
      <c r="C59" s="114" t="str">
        <f t="shared" ref="C59" si="18">A59</f>
        <v/>
      </c>
      <c r="D59" s="115" t="str">
        <f>IF(A59="","",IF(VLOOKUP(A59,名表,6,FALSE)="","",VLOOKUP(A59,名表,6,FALSE)))&amp;" "&amp;IF(A59="","",IF(VLOOKUP(A59,名表,7,FALSE)="","",VLOOKUP(A59,名表,7,FALSE)))</f>
        <v xml:space="preserve"> </v>
      </c>
    </row>
    <row r="60" spans="1:4" s="117" customFormat="1" ht="60" customHeight="1">
      <c r="B60" s="118" t="str">
        <f>IF(A59="","",IF(VLOOKUP(A59,名表,3,FALSE)="","",VLOOKUP(A59,名表,3,FALSE)))&amp;" "&amp;IF(A59="","",IF(VLOOKUP(A59,名表,4,FALSE)="","",VLOOKUP(A59,名表,4,FALSE)))</f>
        <v xml:space="preserve"> </v>
      </c>
      <c r="D60" s="118" t="str">
        <f>IF(A59="","",IF(VLOOKUP(A59,名表,3,FALSE)="","",VLOOKUP(A59,名表,3,FALSE)))&amp;" "&amp;IF(A59="","",IF(VLOOKUP(A59,名表,4,FALSE)="","",VLOOKUP(A59,名表,4,FALSE)))</f>
        <v xml:space="preserve"> </v>
      </c>
    </row>
    <row r="61" spans="1:4" ht="20.100000000000001" customHeight="1"/>
    <row r="62" spans="1:4" s="116" customFormat="1" ht="30" customHeight="1">
      <c r="A62" s="114" t="str">
        <f>IF(設定・名表!D26="","",設定・名表!D26)</f>
        <v/>
      </c>
      <c r="B62" s="115" t="str">
        <f>IF(A62="","",IF(VLOOKUP(A62,名表,6,FALSE)="","",VLOOKUP(A62,名表,6,FALSE)))&amp;" "&amp;IF(A62="","",IF(VLOOKUP(A62,名表,7,FALSE)="","",VLOOKUP(A62,名表,7,FALSE)))</f>
        <v xml:space="preserve"> </v>
      </c>
      <c r="C62" s="114" t="str">
        <f t="shared" ref="C62" si="19">A62</f>
        <v/>
      </c>
      <c r="D62" s="115" t="str">
        <f>IF(A62="","",IF(VLOOKUP(A62,名表,6,FALSE)="","",VLOOKUP(A62,名表,6,FALSE)))&amp;" "&amp;IF(A62="","",IF(VLOOKUP(A62,名表,7,FALSE)="","",VLOOKUP(A62,名表,7,FALSE)))</f>
        <v xml:space="preserve"> </v>
      </c>
    </row>
    <row r="63" spans="1:4" s="117" customFormat="1" ht="60" customHeight="1">
      <c r="B63" s="118" t="str">
        <f>IF(A62="","",IF(VLOOKUP(A62,名表,3,FALSE)="","",VLOOKUP(A62,名表,3,FALSE)))&amp;" "&amp;IF(A62="","",IF(VLOOKUP(A62,名表,4,FALSE)="","",VLOOKUP(A62,名表,4,FALSE)))</f>
        <v xml:space="preserve"> </v>
      </c>
      <c r="D63" s="118" t="str">
        <f>IF(A62="","",IF(VLOOKUP(A62,名表,3,FALSE)="","",VLOOKUP(A62,名表,3,FALSE)))&amp;" "&amp;IF(A62="","",IF(VLOOKUP(A62,名表,4,FALSE)="","",VLOOKUP(A62,名表,4,FALSE)))</f>
        <v xml:space="preserve"> </v>
      </c>
    </row>
    <row r="64" spans="1:4" ht="20.100000000000001" customHeight="1"/>
    <row r="65" spans="1:4" s="116" customFormat="1" ht="30" customHeight="1">
      <c r="A65" s="114" t="str">
        <f>IF(設定・名表!D27="","",設定・名表!D27)</f>
        <v/>
      </c>
      <c r="B65" s="115" t="str">
        <f>IF(A65="","",IF(VLOOKUP(A65,名表,6,FALSE)="","",VLOOKUP(A65,名表,6,FALSE)))&amp;" "&amp;IF(A65="","",IF(VLOOKUP(A65,名表,7,FALSE)="","",VLOOKUP(A65,名表,7,FALSE)))</f>
        <v xml:space="preserve"> </v>
      </c>
      <c r="C65" s="114" t="str">
        <f t="shared" ref="C65" si="20">A65</f>
        <v/>
      </c>
      <c r="D65" s="115" t="str">
        <f>IF(A65="","",IF(VLOOKUP(A65,名表,6,FALSE)="","",VLOOKUP(A65,名表,6,FALSE)))&amp;" "&amp;IF(A65="","",IF(VLOOKUP(A65,名表,7,FALSE)="","",VLOOKUP(A65,名表,7,FALSE)))</f>
        <v xml:space="preserve"> </v>
      </c>
    </row>
    <row r="66" spans="1:4" s="117" customFormat="1" ht="60" customHeight="1">
      <c r="B66" s="118" t="str">
        <f>IF(A65="","",IF(VLOOKUP(A65,名表,3,FALSE)="","",VLOOKUP(A65,名表,3,FALSE)))&amp;" "&amp;IF(A65="","",IF(VLOOKUP(A65,名表,4,FALSE)="","",VLOOKUP(A65,名表,4,FALSE)))</f>
        <v xml:space="preserve"> </v>
      </c>
      <c r="D66" s="118" t="str">
        <f>IF(A65="","",IF(VLOOKUP(A65,名表,3,FALSE)="","",VLOOKUP(A65,名表,3,FALSE)))&amp;" "&amp;IF(A65="","",IF(VLOOKUP(A65,名表,4,FALSE)="","",VLOOKUP(A65,名表,4,FALSE)))</f>
        <v xml:space="preserve"> </v>
      </c>
    </row>
    <row r="67" spans="1:4" ht="20.100000000000001" customHeight="1"/>
    <row r="68" spans="1:4" s="116" customFormat="1" ht="30" customHeight="1">
      <c r="A68" s="114" t="str">
        <f>IF(設定・名表!D28="","",設定・名表!D28)</f>
        <v/>
      </c>
      <c r="B68" s="115" t="str">
        <f>IF(A68="","",IF(VLOOKUP(A68,名表,6,FALSE)="","",VLOOKUP(A68,名表,6,FALSE)))&amp;" "&amp;IF(A68="","",IF(VLOOKUP(A68,名表,7,FALSE)="","",VLOOKUP(A68,名表,7,FALSE)))</f>
        <v xml:space="preserve"> </v>
      </c>
      <c r="C68" s="114" t="str">
        <f t="shared" ref="C68" si="21">A68</f>
        <v/>
      </c>
      <c r="D68" s="115" t="str">
        <f>IF(A68="","",IF(VLOOKUP(A68,名表,6,FALSE)="","",VLOOKUP(A68,名表,6,FALSE)))&amp;" "&amp;IF(A68="","",IF(VLOOKUP(A68,名表,7,FALSE)="","",VLOOKUP(A68,名表,7,FALSE)))</f>
        <v xml:space="preserve"> </v>
      </c>
    </row>
    <row r="69" spans="1:4" s="117" customFormat="1" ht="60" customHeight="1">
      <c r="B69" s="118" t="str">
        <f>IF(A68="","",IF(VLOOKUP(A68,名表,3,FALSE)="","",VLOOKUP(A68,名表,3,FALSE)))&amp;" "&amp;IF(A68="","",IF(VLOOKUP(A68,名表,4,FALSE)="","",VLOOKUP(A68,名表,4,FALSE)))</f>
        <v xml:space="preserve"> </v>
      </c>
      <c r="D69" s="118" t="str">
        <f>IF(A68="","",IF(VLOOKUP(A68,名表,3,FALSE)="","",VLOOKUP(A68,名表,3,FALSE)))&amp;" "&amp;IF(A68="","",IF(VLOOKUP(A68,名表,4,FALSE)="","",VLOOKUP(A68,名表,4,FALSE)))</f>
        <v xml:space="preserve"> </v>
      </c>
    </row>
    <row r="70" spans="1:4" ht="20.100000000000001" customHeight="1"/>
    <row r="71" spans="1:4" s="116" customFormat="1" ht="30" customHeight="1">
      <c r="A71" s="114" t="str">
        <f>IF(設定・名表!D29="","",設定・名表!D29)</f>
        <v/>
      </c>
      <c r="B71" s="115" t="str">
        <f>IF(A71="","",IF(VLOOKUP(A71,名表,6,FALSE)="","",VLOOKUP(A71,名表,6,FALSE)))&amp;" "&amp;IF(A71="","",IF(VLOOKUP(A71,名表,7,FALSE)="","",VLOOKUP(A71,名表,7,FALSE)))</f>
        <v xml:space="preserve"> </v>
      </c>
      <c r="C71" s="114" t="str">
        <f t="shared" ref="C71" si="22">A71</f>
        <v/>
      </c>
      <c r="D71" s="115" t="str">
        <f>IF(A71="","",IF(VLOOKUP(A71,名表,6,FALSE)="","",VLOOKUP(A71,名表,6,FALSE)))&amp;" "&amp;IF(A71="","",IF(VLOOKUP(A71,名表,7,FALSE)="","",VLOOKUP(A71,名表,7,FALSE)))</f>
        <v xml:space="preserve"> </v>
      </c>
    </row>
    <row r="72" spans="1:4" s="117" customFormat="1" ht="60" customHeight="1">
      <c r="B72" s="118" t="str">
        <f>IF(A71="","",IF(VLOOKUP(A71,名表,3,FALSE)="","",VLOOKUP(A71,名表,3,FALSE)))&amp;" "&amp;IF(A71="","",IF(VLOOKUP(A71,名表,4,FALSE)="","",VLOOKUP(A71,名表,4,FALSE)))</f>
        <v xml:space="preserve"> </v>
      </c>
      <c r="D72" s="118" t="str">
        <f>IF(A71="","",IF(VLOOKUP(A71,名表,3,FALSE)="","",VLOOKUP(A71,名表,3,FALSE)))&amp;" "&amp;IF(A71="","",IF(VLOOKUP(A71,名表,4,FALSE)="","",VLOOKUP(A71,名表,4,FALSE)))</f>
        <v xml:space="preserve"> </v>
      </c>
    </row>
    <row r="73" spans="1:4" ht="20.100000000000001" customHeight="1"/>
    <row r="74" spans="1:4" s="116" customFormat="1" ht="30" customHeight="1">
      <c r="A74" s="114" t="str">
        <f>IF(設定・名表!D30="","",設定・名表!D30)</f>
        <v/>
      </c>
      <c r="B74" s="115" t="str">
        <f>IF(A74="","",IF(VLOOKUP(A74,名表,6,FALSE)="","",VLOOKUP(A74,名表,6,FALSE)))&amp;" "&amp;IF(A74="","",IF(VLOOKUP(A74,名表,7,FALSE)="","",VLOOKUP(A74,名表,7,FALSE)))</f>
        <v xml:space="preserve"> </v>
      </c>
      <c r="C74" s="114" t="str">
        <f t="shared" ref="C74" si="23">A74</f>
        <v/>
      </c>
      <c r="D74" s="115" t="str">
        <f>IF(A74="","",IF(VLOOKUP(A74,名表,6,FALSE)="","",VLOOKUP(A74,名表,6,FALSE)))&amp;" "&amp;IF(A74="","",IF(VLOOKUP(A74,名表,7,FALSE)="","",VLOOKUP(A74,名表,7,FALSE)))</f>
        <v xml:space="preserve"> </v>
      </c>
    </row>
    <row r="75" spans="1:4" s="117" customFormat="1" ht="60" customHeight="1">
      <c r="B75" s="118" t="str">
        <f>IF(A74="","",IF(VLOOKUP(A74,名表,3,FALSE)="","",VLOOKUP(A74,名表,3,FALSE)))&amp;" "&amp;IF(A74="","",IF(VLOOKUP(A74,名表,4,FALSE)="","",VLOOKUP(A74,名表,4,FALSE)))</f>
        <v xml:space="preserve"> </v>
      </c>
      <c r="D75" s="118" t="str">
        <f>IF(A74="","",IF(VLOOKUP(A74,名表,3,FALSE)="","",VLOOKUP(A74,名表,3,FALSE)))&amp;" "&amp;IF(A74="","",IF(VLOOKUP(A74,名表,4,FALSE)="","",VLOOKUP(A74,名表,4,FALSE)))</f>
        <v xml:space="preserve"> </v>
      </c>
    </row>
    <row r="76" spans="1:4" ht="20.100000000000001" customHeight="1"/>
    <row r="77" spans="1:4" s="116" customFormat="1" ht="30" customHeight="1">
      <c r="A77" s="114" t="str">
        <f>IF(設定・名表!D31="","",設定・名表!D31)</f>
        <v/>
      </c>
      <c r="B77" s="115" t="str">
        <f>IF(A77="","",IF(VLOOKUP(A77,名表,6,FALSE)="","",VLOOKUP(A77,名表,6,FALSE)))&amp;" "&amp;IF(A77="","",IF(VLOOKUP(A77,名表,7,FALSE)="","",VLOOKUP(A77,名表,7,FALSE)))</f>
        <v xml:space="preserve"> </v>
      </c>
      <c r="C77" s="114" t="str">
        <f t="shared" ref="C77" si="24">A77</f>
        <v/>
      </c>
      <c r="D77" s="115" t="str">
        <f>IF(A77="","",IF(VLOOKUP(A77,名表,6,FALSE)="","",VLOOKUP(A77,名表,6,FALSE)))&amp;" "&amp;IF(A77="","",IF(VLOOKUP(A77,名表,7,FALSE)="","",VLOOKUP(A77,名表,7,FALSE)))</f>
        <v xml:space="preserve"> </v>
      </c>
    </row>
    <row r="78" spans="1:4" s="117" customFormat="1" ht="60" customHeight="1">
      <c r="B78" s="118" t="str">
        <f>IF(A77="","",IF(VLOOKUP(A77,名表,3,FALSE)="","",VLOOKUP(A77,名表,3,FALSE)))&amp;" "&amp;IF(A77="","",IF(VLOOKUP(A77,名表,4,FALSE)="","",VLOOKUP(A77,名表,4,FALSE)))</f>
        <v xml:space="preserve"> </v>
      </c>
      <c r="D78" s="118" t="str">
        <f>IF(A77="","",IF(VLOOKUP(A77,名表,3,FALSE)="","",VLOOKUP(A77,名表,3,FALSE)))&amp;" "&amp;IF(A77="","",IF(VLOOKUP(A77,名表,4,FALSE)="","",VLOOKUP(A77,名表,4,FALSE)))</f>
        <v xml:space="preserve"> </v>
      </c>
    </row>
    <row r="79" spans="1:4" ht="20.100000000000001" customHeight="1"/>
    <row r="80" spans="1:4" s="116" customFormat="1" ht="30" customHeight="1">
      <c r="A80" s="114" t="str">
        <f>IF(設定・名表!D32="","",設定・名表!D32)</f>
        <v/>
      </c>
      <c r="B80" s="115" t="str">
        <f>IF(A80="","",IF(VLOOKUP(A80,名表,6,FALSE)="","",VLOOKUP(A80,名表,6,FALSE)))&amp;" "&amp;IF(A80="","",IF(VLOOKUP(A80,名表,7,FALSE)="","",VLOOKUP(A80,名表,7,FALSE)))</f>
        <v xml:space="preserve"> </v>
      </c>
      <c r="C80" s="114" t="str">
        <f t="shared" ref="C80" si="25">A80</f>
        <v/>
      </c>
      <c r="D80" s="115" t="str">
        <f>IF(A80="","",IF(VLOOKUP(A80,名表,6,FALSE)="","",VLOOKUP(A80,名表,6,FALSE)))&amp;" "&amp;IF(A80="","",IF(VLOOKUP(A80,名表,7,FALSE)="","",VLOOKUP(A80,名表,7,FALSE)))</f>
        <v xml:space="preserve"> </v>
      </c>
    </row>
    <row r="81" spans="1:4" s="117" customFormat="1" ht="60" customHeight="1">
      <c r="B81" s="118" t="str">
        <f>IF(A80="","",IF(VLOOKUP(A80,名表,3,FALSE)="","",VLOOKUP(A80,名表,3,FALSE)))&amp;" "&amp;IF(A80="","",IF(VLOOKUP(A80,名表,4,FALSE)="","",VLOOKUP(A80,名表,4,FALSE)))</f>
        <v xml:space="preserve"> </v>
      </c>
      <c r="D81" s="118" t="str">
        <f>IF(A80="","",IF(VLOOKUP(A80,名表,3,FALSE)="","",VLOOKUP(A80,名表,3,FALSE)))&amp;" "&amp;IF(A80="","",IF(VLOOKUP(A80,名表,4,FALSE)="","",VLOOKUP(A80,名表,4,FALSE)))</f>
        <v xml:space="preserve"> </v>
      </c>
    </row>
    <row r="82" spans="1:4" ht="20.100000000000001" customHeight="1"/>
    <row r="83" spans="1:4" s="116" customFormat="1" ht="30" customHeight="1">
      <c r="A83" s="114" t="str">
        <f>IF(設定・名表!D33="","",設定・名表!D33)</f>
        <v/>
      </c>
      <c r="B83" s="115" t="str">
        <f>IF(A83="","",IF(VLOOKUP(A83,名表,6,FALSE)="","",VLOOKUP(A83,名表,6,FALSE)))&amp;" "&amp;IF(A83="","",IF(VLOOKUP(A83,名表,7,FALSE)="","",VLOOKUP(A83,名表,7,FALSE)))</f>
        <v xml:space="preserve"> </v>
      </c>
      <c r="C83" s="114" t="str">
        <f t="shared" ref="C83" si="26">A83</f>
        <v/>
      </c>
      <c r="D83" s="115" t="str">
        <f>IF(A83="","",IF(VLOOKUP(A83,名表,6,FALSE)="","",VLOOKUP(A83,名表,6,FALSE)))&amp;" "&amp;IF(A83="","",IF(VLOOKUP(A83,名表,7,FALSE)="","",VLOOKUP(A83,名表,7,FALSE)))</f>
        <v xml:space="preserve"> </v>
      </c>
    </row>
    <row r="84" spans="1:4" s="117" customFormat="1" ht="60" customHeight="1">
      <c r="B84" s="118" t="str">
        <f>IF(A83="","",IF(VLOOKUP(A83,名表,3,FALSE)="","",VLOOKUP(A83,名表,3,FALSE)))&amp;" "&amp;IF(A83="","",IF(VLOOKUP(A83,名表,4,FALSE)="","",VLOOKUP(A83,名表,4,FALSE)))</f>
        <v xml:space="preserve"> </v>
      </c>
      <c r="D84" s="118" t="str">
        <f>IF(A83="","",IF(VLOOKUP(A83,名表,3,FALSE)="","",VLOOKUP(A83,名表,3,FALSE)))&amp;" "&amp;IF(A83="","",IF(VLOOKUP(A83,名表,4,FALSE)="","",VLOOKUP(A83,名表,4,FALSE)))</f>
        <v xml:space="preserve"> </v>
      </c>
    </row>
    <row r="85" spans="1:4" ht="20.100000000000001" customHeight="1"/>
    <row r="86" spans="1:4" s="116" customFormat="1" ht="30" customHeight="1">
      <c r="A86" s="114" t="str">
        <f>IF(設定・名表!D34="","",設定・名表!D34)</f>
        <v/>
      </c>
      <c r="B86" s="115" t="str">
        <f>IF(A86="","",IF(VLOOKUP(A86,名表,6,FALSE)="","",VLOOKUP(A86,名表,6,FALSE)))&amp;" "&amp;IF(A86="","",IF(VLOOKUP(A86,名表,7,FALSE)="","",VLOOKUP(A86,名表,7,FALSE)))</f>
        <v xml:space="preserve"> </v>
      </c>
      <c r="C86" s="114" t="str">
        <f t="shared" ref="C86" si="27">A86</f>
        <v/>
      </c>
      <c r="D86" s="115" t="str">
        <f>IF(A86="","",IF(VLOOKUP(A86,名表,6,FALSE)="","",VLOOKUP(A86,名表,6,FALSE)))&amp;" "&amp;IF(A86="","",IF(VLOOKUP(A86,名表,7,FALSE)="","",VLOOKUP(A86,名表,7,FALSE)))</f>
        <v xml:space="preserve"> </v>
      </c>
    </row>
    <row r="87" spans="1:4" s="117" customFormat="1" ht="60" customHeight="1">
      <c r="B87" s="118" t="str">
        <f>IF(A86="","",IF(VLOOKUP(A86,名表,3,FALSE)="","",VLOOKUP(A86,名表,3,FALSE)))&amp;" "&amp;IF(A86="","",IF(VLOOKUP(A86,名表,4,FALSE)="","",VLOOKUP(A86,名表,4,FALSE)))</f>
        <v xml:space="preserve"> </v>
      </c>
      <c r="D87" s="118" t="str">
        <f>IF(A86="","",IF(VLOOKUP(A86,名表,3,FALSE)="","",VLOOKUP(A86,名表,3,FALSE)))&amp;" "&amp;IF(A86="","",IF(VLOOKUP(A86,名表,4,FALSE)="","",VLOOKUP(A86,名表,4,FALSE)))</f>
        <v xml:space="preserve"> </v>
      </c>
    </row>
    <row r="88" spans="1:4" ht="20.100000000000001" customHeight="1"/>
    <row r="89" spans="1:4" s="116" customFormat="1" ht="30" customHeight="1">
      <c r="A89" s="114" t="str">
        <f>IF(設定・名表!D35="","",設定・名表!D35)</f>
        <v/>
      </c>
      <c r="B89" s="115" t="str">
        <f>IF(A89="","",IF(VLOOKUP(A89,名表,6,FALSE)="","",VLOOKUP(A89,名表,6,FALSE)))&amp;" "&amp;IF(A89="","",IF(VLOOKUP(A89,名表,7,FALSE)="","",VLOOKUP(A89,名表,7,FALSE)))</f>
        <v xml:space="preserve"> </v>
      </c>
      <c r="C89" s="114" t="str">
        <f t="shared" ref="C89" si="28">A89</f>
        <v/>
      </c>
      <c r="D89" s="115" t="str">
        <f>IF(A89="","",IF(VLOOKUP(A89,名表,6,FALSE)="","",VLOOKUP(A89,名表,6,FALSE)))&amp;" "&amp;IF(A89="","",IF(VLOOKUP(A89,名表,7,FALSE)="","",VLOOKUP(A89,名表,7,FALSE)))</f>
        <v xml:space="preserve"> </v>
      </c>
    </row>
    <row r="90" spans="1:4" s="117" customFormat="1" ht="60" customHeight="1">
      <c r="B90" s="118" t="str">
        <f>IF(A89="","",IF(VLOOKUP(A89,名表,3,FALSE)="","",VLOOKUP(A89,名表,3,FALSE)))&amp;" "&amp;IF(A89="","",IF(VLOOKUP(A89,名表,4,FALSE)="","",VLOOKUP(A89,名表,4,FALSE)))</f>
        <v xml:space="preserve"> </v>
      </c>
      <c r="D90" s="118" t="str">
        <f>IF(A89="","",IF(VLOOKUP(A89,名表,3,FALSE)="","",VLOOKUP(A89,名表,3,FALSE)))&amp;" "&amp;IF(A89="","",IF(VLOOKUP(A89,名表,4,FALSE)="","",VLOOKUP(A89,名表,4,FALSE)))</f>
        <v xml:space="preserve"> </v>
      </c>
    </row>
    <row r="91" spans="1:4" ht="20.100000000000001" customHeight="1"/>
    <row r="92" spans="1:4" s="116" customFormat="1" ht="30" customHeight="1">
      <c r="A92" s="114" t="str">
        <f>IF(設定・名表!D36="","",設定・名表!D36)</f>
        <v/>
      </c>
      <c r="B92" s="115" t="str">
        <f>IF(A92="","",IF(VLOOKUP(A92,名表,6,FALSE)="","",VLOOKUP(A92,名表,6,FALSE)))&amp;" "&amp;IF(A92="","",IF(VLOOKUP(A92,名表,7,FALSE)="","",VLOOKUP(A92,名表,7,FALSE)))</f>
        <v xml:space="preserve"> </v>
      </c>
      <c r="C92" s="114" t="str">
        <f t="shared" ref="C92" si="29">A92</f>
        <v/>
      </c>
      <c r="D92" s="115" t="str">
        <f>IF(A92="","",IF(VLOOKUP(A92,名表,6,FALSE)="","",VLOOKUP(A92,名表,6,FALSE)))&amp;" "&amp;IF(A92="","",IF(VLOOKUP(A92,名表,7,FALSE)="","",VLOOKUP(A92,名表,7,FALSE)))</f>
        <v xml:space="preserve"> </v>
      </c>
    </row>
    <row r="93" spans="1:4" s="117" customFormat="1" ht="60" customHeight="1">
      <c r="B93" s="118" t="str">
        <f>IF(A92="","",IF(VLOOKUP(A92,名表,3,FALSE)="","",VLOOKUP(A92,名表,3,FALSE)))&amp;" "&amp;IF(A92="","",IF(VLOOKUP(A92,名表,4,FALSE)="","",VLOOKUP(A92,名表,4,FALSE)))</f>
        <v xml:space="preserve"> </v>
      </c>
      <c r="D93" s="118" t="str">
        <f>IF(A92="","",IF(VLOOKUP(A92,名表,3,FALSE)="","",VLOOKUP(A92,名表,3,FALSE)))&amp;" "&amp;IF(A92="","",IF(VLOOKUP(A92,名表,4,FALSE)="","",VLOOKUP(A92,名表,4,FALSE)))</f>
        <v xml:space="preserve"> </v>
      </c>
    </row>
    <row r="94" spans="1:4" ht="20.100000000000001" customHeight="1"/>
    <row r="95" spans="1:4" s="116" customFormat="1" ht="30" customHeight="1">
      <c r="A95" s="114" t="str">
        <f>IF(設定・名表!D37="","",設定・名表!D37)</f>
        <v/>
      </c>
      <c r="B95" s="115" t="str">
        <f>IF(A95="","",IF(VLOOKUP(A95,名表,6,FALSE)="","",VLOOKUP(A95,名表,6,FALSE)))&amp;" "&amp;IF(A95="","",IF(VLOOKUP(A95,名表,7,FALSE)="","",VLOOKUP(A95,名表,7,FALSE)))</f>
        <v xml:space="preserve"> </v>
      </c>
      <c r="C95" s="114" t="str">
        <f t="shared" ref="C95" si="30">A95</f>
        <v/>
      </c>
      <c r="D95" s="115" t="str">
        <f>IF(A95="","",IF(VLOOKUP(A95,名表,6,FALSE)="","",VLOOKUP(A95,名表,6,FALSE)))&amp;" "&amp;IF(A95="","",IF(VLOOKUP(A95,名表,7,FALSE)="","",VLOOKUP(A95,名表,7,FALSE)))</f>
        <v xml:space="preserve"> </v>
      </c>
    </row>
    <row r="96" spans="1:4" s="117" customFormat="1" ht="60" customHeight="1">
      <c r="B96" s="118" t="str">
        <f>IF(A95="","",IF(VLOOKUP(A95,名表,3,FALSE)="","",VLOOKUP(A95,名表,3,FALSE)))&amp;" "&amp;IF(A95="","",IF(VLOOKUP(A95,名表,4,FALSE)="","",VLOOKUP(A95,名表,4,FALSE)))</f>
        <v xml:space="preserve"> </v>
      </c>
      <c r="D96" s="118" t="str">
        <f>IF(A95="","",IF(VLOOKUP(A95,名表,3,FALSE)="","",VLOOKUP(A95,名表,3,FALSE)))&amp;" "&amp;IF(A95="","",IF(VLOOKUP(A95,名表,4,FALSE)="","",VLOOKUP(A95,名表,4,FALSE)))</f>
        <v xml:space="preserve"> </v>
      </c>
    </row>
    <row r="97" spans="1:4" ht="20.100000000000001" customHeight="1"/>
    <row r="98" spans="1:4" s="116" customFormat="1" ht="30" customHeight="1">
      <c r="A98" s="114" t="str">
        <f>IF(設定・名表!D38="","",設定・名表!D38)</f>
        <v/>
      </c>
      <c r="B98" s="115" t="str">
        <f>IF(A98="","",IF(VLOOKUP(A98,名表,6,FALSE)="","",VLOOKUP(A98,名表,6,FALSE)))&amp;" "&amp;IF(A98="","",IF(VLOOKUP(A98,名表,7,FALSE)="","",VLOOKUP(A98,名表,7,FALSE)))</f>
        <v xml:space="preserve"> </v>
      </c>
      <c r="C98" s="114" t="str">
        <f t="shared" ref="C98" si="31">A98</f>
        <v/>
      </c>
      <c r="D98" s="115" t="str">
        <f>IF(A98="","",IF(VLOOKUP(A98,名表,6,FALSE)="","",VLOOKUP(A98,名表,6,FALSE)))&amp;" "&amp;IF(A98="","",IF(VLOOKUP(A98,名表,7,FALSE)="","",VLOOKUP(A98,名表,7,FALSE)))</f>
        <v xml:space="preserve"> </v>
      </c>
    </row>
    <row r="99" spans="1:4" s="117" customFormat="1" ht="60" customHeight="1">
      <c r="B99" s="118" t="str">
        <f>IF(A98="","",IF(VLOOKUP(A98,名表,3,FALSE)="","",VLOOKUP(A98,名表,3,FALSE)))&amp;" "&amp;IF(A98="","",IF(VLOOKUP(A98,名表,4,FALSE)="","",VLOOKUP(A98,名表,4,FALSE)))</f>
        <v xml:space="preserve"> </v>
      </c>
      <c r="D99" s="118" t="str">
        <f>IF(A98="","",IF(VLOOKUP(A98,名表,3,FALSE)="","",VLOOKUP(A98,名表,3,FALSE)))&amp;" "&amp;IF(A98="","",IF(VLOOKUP(A98,名表,4,FALSE)="","",VLOOKUP(A98,名表,4,FALSE)))</f>
        <v xml:space="preserve"> </v>
      </c>
    </row>
    <row r="100" spans="1:4" ht="20.100000000000001" customHeight="1"/>
    <row r="101" spans="1:4" s="116" customFormat="1" ht="30" customHeight="1">
      <c r="A101" s="114" t="str">
        <f>IF(設定・名表!D39="","",設定・名表!D39)</f>
        <v/>
      </c>
      <c r="B101" s="115" t="str">
        <f>IF(A101="","",IF(VLOOKUP(A101,名表,6,FALSE)="","",VLOOKUP(A101,名表,6,FALSE)))&amp;" "&amp;IF(A101="","",IF(VLOOKUP(A101,名表,7,FALSE)="","",VLOOKUP(A101,名表,7,FALSE)))</f>
        <v xml:space="preserve"> </v>
      </c>
      <c r="C101" s="114" t="str">
        <f t="shared" ref="C101" si="32">A101</f>
        <v/>
      </c>
      <c r="D101" s="115" t="str">
        <f>IF(A101="","",IF(VLOOKUP(A101,名表,6,FALSE)="","",VLOOKUP(A101,名表,6,FALSE)))&amp;" "&amp;IF(A101="","",IF(VLOOKUP(A101,名表,7,FALSE)="","",VLOOKUP(A101,名表,7,FALSE)))</f>
        <v xml:space="preserve"> </v>
      </c>
    </row>
    <row r="102" spans="1:4" s="117" customFormat="1" ht="60" customHeight="1">
      <c r="B102" s="118" t="str">
        <f>IF(A101="","",IF(VLOOKUP(A101,名表,3,FALSE)="","",VLOOKUP(A101,名表,3,FALSE)))&amp;" "&amp;IF(A101="","",IF(VLOOKUP(A101,名表,4,FALSE)="","",VLOOKUP(A101,名表,4,FALSE)))</f>
        <v xml:space="preserve"> </v>
      </c>
      <c r="D102" s="118" t="str">
        <f>IF(A101="","",IF(VLOOKUP(A101,名表,3,FALSE)="","",VLOOKUP(A101,名表,3,FALSE)))&amp;" "&amp;IF(A101="","",IF(VLOOKUP(A101,名表,4,FALSE)="","",VLOOKUP(A101,名表,4,FALSE)))</f>
        <v xml:space="preserve"> </v>
      </c>
    </row>
    <row r="103" spans="1:4" ht="20.100000000000001" customHeight="1"/>
    <row r="104" spans="1:4" s="116" customFormat="1" ht="30" customHeight="1">
      <c r="A104" s="114" t="str">
        <f>IF(設定・名表!D40="","",設定・名表!D40)</f>
        <v/>
      </c>
      <c r="B104" s="115" t="str">
        <f>IF(A104="","",IF(VLOOKUP(A104,名表,6,FALSE)="","",VLOOKUP(A104,名表,6,FALSE)))&amp;" "&amp;IF(A104="","",IF(VLOOKUP(A104,名表,7,FALSE)="","",VLOOKUP(A104,名表,7,FALSE)))</f>
        <v xml:space="preserve"> </v>
      </c>
      <c r="C104" s="114" t="str">
        <f t="shared" ref="C104" si="33">A104</f>
        <v/>
      </c>
      <c r="D104" s="115" t="str">
        <f>IF(A104="","",IF(VLOOKUP(A104,名表,6,FALSE)="","",VLOOKUP(A104,名表,6,FALSE)))&amp;" "&amp;IF(A104="","",IF(VLOOKUP(A104,名表,7,FALSE)="","",VLOOKUP(A104,名表,7,FALSE)))</f>
        <v xml:space="preserve"> </v>
      </c>
    </row>
    <row r="105" spans="1:4" s="117" customFormat="1" ht="60" customHeight="1">
      <c r="B105" s="118" t="str">
        <f>IF(A104="","",IF(VLOOKUP(A104,名表,3,FALSE)="","",VLOOKUP(A104,名表,3,FALSE)))&amp;" "&amp;IF(A104="","",IF(VLOOKUP(A104,名表,4,FALSE)="","",VLOOKUP(A104,名表,4,FALSE)))</f>
        <v xml:space="preserve"> </v>
      </c>
      <c r="D105" s="118" t="str">
        <f>IF(A104="","",IF(VLOOKUP(A104,名表,3,FALSE)="","",VLOOKUP(A104,名表,3,FALSE)))&amp;" "&amp;IF(A104="","",IF(VLOOKUP(A104,名表,4,FALSE)="","",VLOOKUP(A104,名表,4,FALSE)))</f>
        <v xml:space="preserve"> </v>
      </c>
    </row>
    <row r="106" spans="1:4" ht="20.100000000000001" customHeight="1"/>
    <row r="107" spans="1:4" s="116" customFormat="1" ht="30" customHeight="1">
      <c r="A107" s="114" t="str">
        <f>IF(設定・名表!D41="","",設定・名表!D41)</f>
        <v/>
      </c>
      <c r="B107" s="115" t="str">
        <f>IF(A107="","",IF(VLOOKUP(A107,名表,6,FALSE)="","",VLOOKUP(A107,名表,6,FALSE)))&amp;" "&amp;IF(A107="","",IF(VLOOKUP(A107,名表,7,FALSE)="","",VLOOKUP(A107,名表,7,FALSE)))</f>
        <v xml:space="preserve"> </v>
      </c>
      <c r="C107" s="114" t="str">
        <f t="shared" ref="C107" si="34">A107</f>
        <v/>
      </c>
      <c r="D107" s="115" t="str">
        <f>IF(A107="","",IF(VLOOKUP(A107,名表,6,FALSE)="","",VLOOKUP(A107,名表,6,FALSE)))&amp;" "&amp;IF(A107="","",IF(VLOOKUP(A107,名表,7,FALSE)="","",VLOOKUP(A107,名表,7,FALSE)))</f>
        <v xml:space="preserve"> </v>
      </c>
    </row>
    <row r="108" spans="1:4" s="117" customFormat="1" ht="60" customHeight="1">
      <c r="B108" s="118" t="str">
        <f>IF(A107="","",IF(VLOOKUP(A107,名表,3,FALSE)="","",VLOOKUP(A107,名表,3,FALSE)))&amp;" "&amp;IF(A107="","",IF(VLOOKUP(A107,名表,4,FALSE)="","",VLOOKUP(A107,名表,4,FALSE)))</f>
        <v xml:space="preserve"> </v>
      </c>
      <c r="D108" s="118" t="str">
        <f>IF(A107="","",IF(VLOOKUP(A107,名表,3,FALSE)="","",VLOOKUP(A107,名表,3,FALSE)))&amp;" "&amp;IF(A107="","",IF(VLOOKUP(A107,名表,4,FALSE)="","",VLOOKUP(A107,名表,4,FALSE)))</f>
        <v xml:space="preserve"> </v>
      </c>
    </row>
    <row r="109" spans="1:4" ht="20.100000000000001" customHeight="1"/>
    <row r="110" spans="1:4" s="116" customFormat="1" ht="30" customHeight="1">
      <c r="A110" s="114" t="str">
        <f>IF(設定・名表!D42="","",設定・名表!D42)</f>
        <v/>
      </c>
      <c r="B110" s="115" t="str">
        <f>IF(A110="","",IF(VLOOKUP(A110,名表,6,FALSE)="","",VLOOKUP(A110,名表,6,FALSE)))&amp;" "&amp;IF(A110="","",IF(VLOOKUP(A110,名表,7,FALSE)="","",VLOOKUP(A110,名表,7,FALSE)))</f>
        <v xml:space="preserve"> </v>
      </c>
      <c r="C110" s="114" t="str">
        <f t="shared" ref="C110" si="35">A110</f>
        <v/>
      </c>
      <c r="D110" s="115" t="str">
        <f>IF(A110="","",IF(VLOOKUP(A110,名表,6,FALSE)="","",VLOOKUP(A110,名表,6,FALSE)))&amp;" "&amp;IF(A110="","",IF(VLOOKUP(A110,名表,7,FALSE)="","",VLOOKUP(A110,名表,7,FALSE)))</f>
        <v xml:space="preserve"> </v>
      </c>
    </row>
    <row r="111" spans="1:4" s="117" customFormat="1" ht="60" customHeight="1">
      <c r="B111" s="118" t="str">
        <f>IF(A110="","",IF(VLOOKUP(A110,名表,3,FALSE)="","",VLOOKUP(A110,名表,3,FALSE)))&amp;" "&amp;IF(A110="","",IF(VLOOKUP(A110,名表,4,FALSE)="","",VLOOKUP(A110,名表,4,FALSE)))</f>
        <v xml:space="preserve"> </v>
      </c>
      <c r="D111" s="118" t="str">
        <f>IF(A110="","",IF(VLOOKUP(A110,名表,3,FALSE)="","",VLOOKUP(A110,名表,3,FALSE)))&amp;" "&amp;IF(A110="","",IF(VLOOKUP(A110,名表,4,FALSE)="","",VLOOKUP(A110,名表,4,FALSE)))</f>
        <v xml:space="preserve"> </v>
      </c>
    </row>
    <row r="112" spans="1:4" ht="20.100000000000001" customHeight="1"/>
    <row r="113" spans="1:4" s="116" customFormat="1" ht="30" customHeight="1">
      <c r="A113" s="114" t="str">
        <f>IF(設定・名表!D43="","",設定・名表!D43)</f>
        <v/>
      </c>
      <c r="B113" s="115" t="str">
        <f>IF(A113="","",IF(VLOOKUP(A113,名表,6,FALSE)="","",VLOOKUP(A113,名表,6,FALSE)))&amp;" "&amp;IF(A113="","",IF(VLOOKUP(A113,名表,7,FALSE)="","",VLOOKUP(A113,名表,7,FALSE)))</f>
        <v xml:space="preserve"> </v>
      </c>
      <c r="C113" s="114" t="str">
        <f t="shared" ref="C113" si="36">A113</f>
        <v/>
      </c>
      <c r="D113" s="115" t="str">
        <f>IF(A113="","",IF(VLOOKUP(A113,名表,6,FALSE)="","",VLOOKUP(A113,名表,6,FALSE)))&amp;" "&amp;IF(A113="","",IF(VLOOKUP(A113,名表,7,FALSE)="","",VLOOKUP(A113,名表,7,FALSE)))</f>
        <v xml:space="preserve"> </v>
      </c>
    </row>
    <row r="114" spans="1:4" s="117" customFormat="1" ht="60" customHeight="1">
      <c r="B114" s="118" t="str">
        <f>IF(A113="","",IF(VLOOKUP(A113,名表,3,FALSE)="","",VLOOKUP(A113,名表,3,FALSE)))&amp;" "&amp;IF(A113="","",IF(VLOOKUP(A113,名表,4,FALSE)="","",VLOOKUP(A113,名表,4,FALSE)))</f>
        <v xml:space="preserve"> </v>
      </c>
      <c r="D114" s="118" t="str">
        <f>IF(A113="","",IF(VLOOKUP(A113,名表,3,FALSE)="","",VLOOKUP(A113,名表,3,FALSE)))&amp;" "&amp;IF(A113="","",IF(VLOOKUP(A113,名表,4,FALSE)="","",VLOOKUP(A113,名表,4,FALSE)))</f>
        <v xml:space="preserve"> </v>
      </c>
    </row>
    <row r="115" spans="1:4" ht="20.100000000000001" customHeight="1"/>
    <row r="116" spans="1:4" s="116" customFormat="1" ht="30" customHeight="1">
      <c r="A116" s="114" t="str">
        <f>IF(設定・名表!D44="","",設定・名表!D44)</f>
        <v/>
      </c>
      <c r="B116" s="115" t="str">
        <f>IF(A116="","",IF(VLOOKUP(A116,名表,6,FALSE)="","",VLOOKUP(A116,名表,6,FALSE)))&amp;" "&amp;IF(A116="","",IF(VLOOKUP(A116,名表,7,FALSE)="","",VLOOKUP(A116,名表,7,FALSE)))</f>
        <v xml:space="preserve"> </v>
      </c>
      <c r="C116" s="114" t="str">
        <f t="shared" ref="C116" si="37">A116</f>
        <v/>
      </c>
      <c r="D116" s="115" t="str">
        <f>IF(A116="","",IF(VLOOKUP(A116,名表,6,FALSE)="","",VLOOKUP(A116,名表,6,FALSE)))&amp;" "&amp;IF(A116="","",IF(VLOOKUP(A116,名表,7,FALSE)="","",VLOOKUP(A116,名表,7,FALSE)))</f>
        <v xml:space="preserve"> </v>
      </c>
    </row>
    <row r="117" spans="1:4" s="117" customFormat="1" ht="60" customHeight="1">
      <c r="B117" s="118" t="str">
        <f>IF(A116="","",IF(VLOOKUP(A116,名表,3,FALSE)="","",VLOOKUP(A116,名表,3,FALSE)))&amp;" "&amp;IF(A116="","",IF(VLOOKUP(A116,名表,4,FALSE)="","",VLOOKUP(A116,名表,4,FALSE)))</f>
        <v xml:space="preserve"> </v>
      </c>
      <c r="D117" s="118" t="str">
        <f>IF(A116="","",IF(VLOOKUP(A116,名表,3,FALSE)="","",VLOOKUP(A116,名表,3,FALSE)))&amp;" "&amp;IF(A116="","",IF(VLOOKUP(A116,名表,4,FALSE)="","",VLOOKUP(A116,名表,4,FALSE)))</f>
        <v xml:space="preserve"> </v>
      </c>
    </row>
    <row r="118" spans="1:4" ht="20.100000000000001" customHeight="1"/>
    <row r="119" spans="1:4" s="116" customFormat="1" ht="30" customHeight="1">
      <c r="A119" s="114" t="str">
        <f>IF(設定・名表!D45="","",設定・名表!D45)</f>
        <v/>
      </c>
      <c r="B119" s="115" t="str">
        <f>IF(A119="","",IF(VLOOKUP(A119,名表,6,FALSE)="","",VLOOKUP(A119,名表,6,FALSE)))&amp;" "&amp;IF(A119="","",IF(VLOOKUP(A119,名表,7,FALSE)="","",VLOOKUP(A119,名表,7,FALSE)))</f>
        <v xml:space="preserve"> </v>
      </c>
      <c r="C119" s="114" t="str">
        <f t="shared" ref="C119" si="38">A119</f>
        <v/>
      </c>
      <c r="D119" s="115" t="str">
        <f>IF(A119="","",IF(VLOOKUP(A119,名表,6,FALSE)="","",VLOOKUP(A119,名表,6,FALSE)))&amp;" "&amp;IF(A119="","",IF(VLOOKUP(A119,名表,7,FALSE)="","",VLOOKUP(A119,名表,7,FALSE)))</f>
        <v xml:space="preserve"> </v>
      </c>
    </row>
    <row r="120" spans="1:4" s="117" customFormat="1" ht="60" customHeight="1">
      <c r="B120" s="118" t="str">
        <f>IF(A119="","",IF(VLOOKUP(A119,名表,3,FALSE)="","",VLOOKUP(A119,名表,3,FALSE)))&amp;" "&amp;IF(A119="","",IF(VLOOKUP(A119,名表,4,FALSE)="","",VLOOKUP(A119,名表,4,FALSE)))</f>
        <v xml:space="preserve"> </v>
      </c>
      <c r="D120" s="118" t="str">
        <f>IF(A119="","",IF(VLOOKUP(A119,名表,3,FALSE)="","",VLOOKUP(A119,名表,3,FALSE)))&amp;" "&amp;IF(A119="","",IF(VLOOKUP(A119,名表,4,FALSE)="","",VLOOKUP(A119,名表,4,FALSE)))</f>
        <v xml:space="preserve"> </v>
      </c>
    </row>
    <row r="121" spans="1:4" ht="20.100000000000001" customHeight="1"/>
    <row r="122" spans="1:4" s="116" customFormat="1" ht="30" customHeight="1">
      <c r="A122" s="114" t="str">
        <f>IF(設定・名表!D46="","",設定・名表!D46)</f>
        <v/>
      </c>
      <c r="B122" s="115" t="str">
        <f>IF(A122="","",IF(VLOOKUP(A122,名表,6,FALSE)="","",VLOOKUP(A122,名表,6,FALSE)))&amp;" "&amp;IF(A122="","",IF(VLOOKUP(A122,名表,7,FALSE)="","",VLOOKUP(A122,名表,7,FALSE)))</f>
        <v xml:space="preserve"> </v>
      </c>
      <c r="C122" s="114" t="str">
        <f t="shared" ref="C122" si="39">A122</f>
        <v/>
      </c>
      <c r="D122" s="115" t="str">
        <f>IF(A122="","",IF(VLOOKUP(A122,名表,6,FALSE)="","",VLOOKUP(A122,名表,6,FALSE)))&amp;" "&amp;IF(A122="","",IF(VLOOKUP(A122,名表,7,FALSE)="","",VLOOKUP(A122,名表,7,FALSE)))</f>
        <v xml:space="preserve"> </v>
      </c>
    </row>
    <row r="123" spans="1:4" s="117" customFormat="1" ht="60" customHeight="1">
      <c r="B123" s="118" t="str">
        <f>IF(A122="","",IF(VLOOKUP(A122,名表,3,FALSE)="","",VLOOKUP(A122,名表,3,FALSE)))&amp;" "&amp;IF(A122="","",IF(VLOOKUP(A122,名表,4,FALSE)="","",VLOOKUP(A122,名表,4,FALSE)))</f>
        <v xml:space="preserve"> </v>
      </c>
      <c r="D123" s="118" t="str">
        <f>IF(A122="","",IF(VLOOKUP(A122,名表,3,FALSE)="","",VLOOKUP(A122,名表,3,FALSE)))&amp;" "&amp;IF(A122="","",IF(VLOOKUP(A122,名表,4,FALSE)="","",VLOOKUP(A122,名表,4,FALSE)))</f>
        <v xml:space="preserve"> </v>
      </c>
    </row>
    <row r="124" spans="1:4" ht="20.100000000000001" customHeight="1"/>
    <row r="125" spans="1:4" s="116" customFormat="1" ht="30" customHeight="1">
      <c r="A125" s="114" t="str">
        <f>IF(設定・名表!D47="","",設定・名表!D47)</f>
        <v/>
      </c>
      <c r="B125" s="115" t="str">
        <f>IF(A125="","",IF(VLOOKUP(A125,名表,6,FALSE)="","",VLOOKUP(A125,名表,6,FALSE)))&amp;" "&amp;IF(A125="","",IF(VLOOKUP(A125,名表,7,FALSE)="","",VLOOKUP(A125,名表,7,FALSE)))</f>
        <v xml:space="preserve"> </v>
      </c>
      <c r="C125" s="114" t="str">
        <f t="shared" ref="C125" si="40">A125</f>
        <v/>
      </c>
      <c r="D125" s="115" t="str">
        <f>IF(A125="","",IF(VLOOKUP(A125,名表,6,FALSE)="","",VLOOKUP(A125,名表,6,FALSE)))&amp;" "&amp;IF(A125="","",IF(VLOOKUP(A125,名表,7,FALSE)="","",VLOOKUP(A125,名表,7,FALSE)))</f>
        <v xml:space="preserve"> </v>
      </c>
    </row>
    <row r="126" spans="1:4" s="117" customFormat="1" ht="60" customHeight="1">
      <c r="B126" s="118" t="str">
        <f>IF(A125="","",IF(VLOOKUP(A125,名表,3,FALSE)="","",VLOOKUP(A125,名表,3,FALSE)))&amp;" "&amp;IF(A125="","",IF(VLOOKUP(A125,名表,4,FALSE)="","",VLOOKUP(A125,名表,4,FALSE)))</f>
        <v xml:space="preserve"> </v>
      </c>
      <c r="D126" s="118" t="str">
        <f>IF(A125="","",IF(VLOOKUP(A125,名表,3,FALSE)="","",VLOOKUP(A125,名表,3,FALSE)))&amp;" "&amp;IF(A125="","",IF(VLOOKUP(A125,名表,4,FALSE)="","",VLOOKUP(A125,名表,4,FALSE)))</f>
        <v xml:space="preserve"> </v>
      </c>
    </row>
    <row r="127" spans="1:4" ht="20.100000000000001" customHeight="1"/>
    <row r="128" spans="1:4" s="116" customFormat="1" ht="30" customHeight="1">
      <c r="A128" s="114" t="str">
        <f>IF(設定・名表!D48="","",設定・名表!D48)</f>
        <v/>
      </c>
      <c r="B128" s="115" t="str">
        <f>IF(A128="","",IF(VLOOKUP(A128,名表,6,FALSE)="","",VLOOKUP(A128,名表,6,FALSE)))&amp;" "&amp;IF(A128="","",IF(VLOOKUP(A128,名表,7,FALSE)="","",VLOOKUP(A128,名表,7,FALSE)))</f>
        <v xml:space="preserve"> </v>
      </c>
      <c r="C128" s="114" t="str">
        <f t="shared" ref="C128" si="41">A128</f>
        <v/>
      </c>
      <c r="D128" s="115" t="str">
        <f>IF(A128="","",IF(VLOOKUP(A128,名表,6,FALSE)="","",VLOOKUP(A128,名表,6,FALSE)))&amp;" "&amp;IF(A128="","",IF(VLOOKUP(A128,名表,7,FALSE)="","",VLOOKUP(A128,名表,7,FALSE)))</f>
        <v xml:space="preserve"> </v>
      </c>
    </row>
    <row r="129" spans="1:4" s="117" customFormat="1" ht="60" customHeight="1">
      <c r="B129" s="118" t="str">
        <f>IF(A128="","",IF(VLOOKUP(A128,名表,3,FALSE)="","",VLOOKUP(A128,名表,3,FALSE)))&amp;" "&amp;IF(A128="","",IF(VLOOKUP(A128,名表,4,FALSE)="","",VLOOKUP(A128,名表,4,FALSE)))</f>
        <v xml:space="preserve"> </v>
      </c>
      <c r="D129" s="118" t="str">
        <f>IF(A128="","",IF(VLOOKUP(A128,名表,3,FALSE)="","",VLOOKUP(A128,名表,3,FALSE)))&amp;" "&amp;IF(A128="","",IF(VLOOKUP(A128,名表,4,FALSE)="","",VLOOKUP(A128,名表,4,FALSE)))</f>
        <v xml:space="preserve"> </v>
      </c>
    </row>
    <row r="130" spans="1:4" ht="20.100000000000001" customHeight="1"/>
    <row r="131" spans="1:4" s="116" customFormat="1" ht="30" customHeight="1">
      <c r="A131" s="114" t="str">
        <f>IF(設定・名表!D49="","",設定・名表!D49)</f>
        <v/>
      </c>
      <c r="B131" s="115" t="str">
        <f>IF(A131="","",IF(VLOOKUP(A131,名表,6,FALSE)="","",VLOOKUP(A131,名表,6,FALSE)))&amp;" "&amp;IF(A131="","",IF(VLOOKUP(A131,名表,7,FALSE)="","",VLOOKUP(A131,名表,7,FALSE)))</f>
        <v xml:space="preserve"> </v>
      </c>
      <c r="C131" s="114" t="str">
        <f t="shared" ref="C131" si="42">A131</f>
        <v/>
      </c>
      <c r="D131" s="115" t="str">
        <f>IF(A131="","",IF(VLOOKUP(A131,名表,6,FALSE)="","",VLOOKUP(A131,名表,6,FALSE)))&amp;" "&amp;IF(A131="","",IF(VLOOKUP(A131,名表,7,FALSE)="","",VLOOKUP(A131,名表,7,FALSE)))</f>
        <v xml:space="preserve"> </v>
      </c>
    </row>
    <row r="132" spans="1:4" s="117" customFormat="1" ht="60" customHeight="1">
      <c r="B132" s="118" t="str">
        <f>IF(A131="","",IF(VLOOKUP(A131,名表,3,FALSE)="","",VLOOKUP(A131,名表,3,FALSE)))&amp;" "&amp;IF(A131="","",IF(VLOOKUP(A131,名表,4,FALSE)="","",VLOOKUP(A131,名表,4,FALSE)))</f>
        <v xml:space="preserve"> </v>
      </c>
      <c r="D132" s="118" t="str">
        <f>IF(A131="","",IF(VLOOKUP(A131,名表,3,FALSE)="","",VLOOKUP(A131,名表,3,FALSE)))&amp;" "&amp;IF(A131="","",IF(VLOOKUP(A131,名表,4,FALSE)="","",VLOOKUP(A131,名表,4,FALSE)))</f>
        <v xml:space="preserve"> </v>
      </c>
    </row>
    <row r="133" spans="1:4" ht="20.100000000000001" customHeight="1"/>
    <row r="134" spans="1:4" s="116" customFormat="1" ht="30" customHeight="1">
      <c r="A134" s="114" t="str">
        <f>IF(設定・名表!D50="","",設定・名表!D50)</f>
        <v/>
      </c>
      <c r="B134" s="115" t="str">
        <f>IF(A134="","",IF(VLOOKUP(A134,名表,6,FALSE)="","",VLOOKUP(A134,名表,6,FALSE)))&amp;" "&amp;IF(A134="","",IF(VLOOKUP(A134,名表,7,FALSE)="","",VLOOKUP(A134,名表,7,FALSE)))</f>
        <v xml:space="preserve"> </v>
      </c>
      <c r="C134" s="114" t="str">
        <f t="shared" ref="C134" si="43">A134</f>
        <v/>
      </c>
      <c r="D134" s="115" t="str">
        <f>IF(A134="","",IF(VLOOKUP(A134,名表,6,FALSE)="","",VLOOKUP(A134,名表,6,FALSE)))&amp;" "&amp;IF(A134="","",IF(VLOOKUP(A134,名表,7,FALSE)="","",VLOOKUP(A134,名表,7,FALSE)))</f>
        <v xml:space="preserve"> </v>
      </c>
    </row>
    <row r="135" spans="1:4" s="117" customFormat="1" ht="60" customHeight="1">
      <c r="B135" s="118" t="str">
        <f>IF(A134="","",IF(VLOOKUP(A134,名表,3,FALSE)="","",VLOOKUP(A134,名表,3,FALSE)))&amp;" "&amp;IF(A134="","",IF(VLOOKUP(A134,名表,4,FALSE)="","",VLOOKUP(A134,名表,4,FALSE)))</f>
        <v xml:space="preserve"> </v>
      </c>
      <c r="D135" s="118" t="str">
        <f>IF(A134="","",IF(VLOOKUP(A134,名表,3,FALSE)="","",VLOOKUP(A134,名表,3,FALSE)))&amp;" "&amp;IF(A134="","",IF(VLOOKUP(A134,名表,4,FALSE)="","",VLOOKUP(A134,名表,4,FALSE)))</f>
        <v xml:space="preserve"> </v>
      </c>
    </row>
    <row r="136" spans="1:4" ht="20.100000000000001" customHeight="1"/>
    <row r="137" spans="1:4" s="116" customFormat="1" ht="30" customHeight="1">
      <c r="A137" s="114" t="str">
        <f>IF(設定・名表!D51="","",設定・名表!D51)</f>
        <v/>
      </c>
      <c r="B137" s="115" t="str">
        <f>IF(A137="","",IF(VLOOKUP(A137,名表,6,FALSE)="","",VLOOKUP(A137,名表,6,FALSE)))&amp;" "&amp;IF(A137="","",IF(VLOOKUP(A137,名表,7,FALSE)="","",VLOOKUP(A137,名表,7,FALSE)))</f>
        <v xml:space="preserve"> </v>
      </c>
      <c r="C137" s="114" t="str">
        <f t="shared" ref="C137" si="44">A137</f>
        <v/>
      </c>
      <c r="D137" s="115" t="str">
        <f>IF(A137="","",IF(VLOOKUP(A137,名表,6,FALSE)="","",VLOOKUP(A137,名表,6,FALSE)))&amp;" "&amp;IF(A137="","",IF(VLOOKUP(A137,名表,7,FALSE)="","",VLOOKUP(A137,名表,7,FALSE)))</f>
        <v xml:space="preserve"> </v>
      </c>
    </row>
    <row r="138" spans="1:4" s="117" customFormat="1" ht="60" customHeight="1">
      <c r="B138" s="118" t="str">
        <f>IF(A137="","",IF(VLOOKUP(A137,名表,3,FALSE)="","",VLOOKUP(A137,名表,3,FALSE)))&amp;" "&amp;IF(A137="","",IF(VLOOKUP(A137,名表,4,FALSE)="","",VLOOKUP(A137,名表,4,FALSE)))</f>
        <v xml:space="preserve"> </v>
      </c>
      <c r="D138" s="118" t="str">
        <f>IF(A137="","",IF(VLOOKUP(A137,名表,3,FALSE)="","",VLOOKUP(A137,名表,3,FALSE)))&amp;" "&amp;IF(A137="","",IF(VLOOKUP(A137,名表,4,FALSE)="","",VLOOKUP(A137,名表,4,FALSE)))</f>
        <v xml:space="preserve"> </v>
      </c>
    </row>
    <row r="139" spans="1:4" ht="20.100000000000001" customHeight="1"/>
    <row r="140" spans="1:4" s="116" customFormat="1" ht="30" customHeight="1">
      <c r="A140" s="114" t="str">
        <f>IF(設定・名表!D52="","",設定・名表!D52)</f>
        <v/>
      </c>
      <c r="B140" s="115" t="str">
        <f>IF(A140="","",IF(VLOOKUP(A140,名表,6,FALSE)="","",VLOOKUP(A140,名表,6,FALSE)))&amp;" "&amp;IF(A140="","",IF(VLOOKUP(A140,名表,7,FALSE)="","",VLOOKUP(A140,名表,7,FALSE)))</f>
        <v xml:space="preserve"> </v>
      </c>
      <c r="C140" s="114" t="str">
        <f t="shared" ref="C140" si="45">A140</f>
        <v/>
      </c>
      <c r="D140" s="115" t="str">
        <f>IF(A140="","",IF(VLOOKUP(A140,名表,6,FALSE)="","",VLOOKUP(A140,名表,6,FALSE)))&amp;" "&amp;IF(A140="","",IF(VLOOKUP(A140,名表,7,FALSE)="","",VLOOKUP(A140,名表,7,FALSE)))</f>
        <v xml:space="preserve"> </v>
      </c>
    </row>
    <row r="141" spans="1:4" s="117" customFormat="1" ht="60" customHeight="1">
      <c r="B141" s="118" t="str">
        <f>IF(A140="","",IF(VLOOKUP(A140,名表,3,FALSE)="","",VLOOKUP(A140,名表,3,FALSE)))&amp;" "&amp;IF(A140="","",IF(VLOOKUP(A140,名表,4,FALSE)="","",VLOOKUP(A140,名表,4,FALSE)))</f>
        <v xml:space="preserve"> </v>
      </c>
      <c r="D141" s="118" t="str">
        <f>IF(A140="","",IF(VLOOKUP(A140,名表,3,FALSE)="","",VLOOKUP(A140,名表,3,FALSE)))&amp;" "&amp;IF(A140="","",IF(VLOOKUP(A140,名表,4,FALSE)="","",VLOOKUP(A140,名表,4,FALSE)))</f>
        <v xml:space="preserve"> </v>
      </c>
    </row>
    <row r="142" spans="1:4" ht="20.100000000000001" customHeight="1"/>
    <row r="143" spans="1:4" s="116" customFormat="1" ht="30" customHeight="1">
      <c r="A143" s="114" t="str">
        <f>IF(設定・名表!D53="","",設定・名表!D53)</f>
        <v/>
      </c>
      <c r="B143" s="115" t="str">
        <f>IF(A143="","",IF(VLOOKUP(A143,名表,6,FALSE)="","",VLOOKUP(A143,名表,6,FALSE)))&amp;" "&amp;IF(A143="","",IF(VLOOKUP(A143,名表,7,FALSE)="","",VLOOKUP(A143,名表,7,FALSE)))</f>
        <v xml:space="preserve"> </v>
      </c>
      <c r="C143" s="114" t="str">
        <f t="shared" ref="C143" si="46">A143</f>
        <v/>
      </c>
      <c r="D143" s="115" t="str">
        <f>IF(A143="","",IF(VLOOKUP(A143,名表,6,FALSE)="","",VLOOKUP(A143,名表,6,FALSE)))&amp;" "&amp;IF(A143="","",IF(VLOOKUP(A143,名表,7,FALSE)="","",VLOOKUP(A143,名表,7,FALSE)))</f>
        <v xml:space="preserve"> </v>
      </c>
    </row>
    <row r="144" spans="1:4" s="117" customFormat="1" ht="60" customHeight="1">
      <c r="B144" s="118" t="str">
        <f>IF(A143="","",IF(VLOOKUP(A143,名表,3,FALSE)="","",VLOOKUP(A143,名表,3,FALSE)))&amp;" "&amp;IF(A143="","",IF(VLOOKUP(A143,名表,4,FALSE)="","",VLOOKUP(A143,名表,4,FALSE)))</f>
        <v xml:space="preserve"> </v>
      </c>
      <c r="D144" s="118" t="str">
        <f>IF(A143="","",IF(VLOOKUP(A143,名表,3,FALSE)="","",VLOOKUP(A143,名表,3,FALSE)))&amp;" "&amp;IF(A143="","",IF(VLOOKUP(A143,名表,4,FALSE)="","",VLOOKUP(A143,名表,4,FALSE)))</f>
        <v xml:space="preserve"> </v>
      </c>
    </row>
    <row r="145" spans="1:4" ht="20.100000000000001" customHeight="1"/>
    <row r="146" spans="1:4" s="116" customFormat="1" ht="30" customHeight="1">
      <c r="A146" s="114" t="str">
        <f>IF(設定・名表!D54="","",設定・名表!D54)</f>
        <v/>
      </c>
      <c r="B146" s="115" t="str">
        <f>IF(A146="","",IF(VLOOKUP(A146,名表,6,FALSE)="","",VLOOKUP(A146,名表,6,FALSE)))&amp;" "&amp;IF(A146="","",IF(VLOOKUP(A146,名表,7,FALSE)="","",VLOOKUP(A146,名表,7,FALSE)))</f>
        <v xml:space="preserve"> </v>
      </c>
      <c r="C146" s="114" t="str">
        <f t="shared" ref="C146" si="47">A146</f>
        <v/>
      </c>
      <c r="D146" s="115" t="str">
        <f>IF(A146="","",IF(VLOOKUP(A146,名表,6,FALSE)="","",VLOOKUP(A146,名表,6,FALSE)))&amp;" "&amp;IF(A146="","",IF(VLOOKUP(A146,名表,7,FALSE)="","",VLOOKUP(A146,名表,7,FALSE)))</f>
        <v xml:space="preserve"> </v>
      </c>
    </row>
    <row r="147" spans="1:4" s="117" customFormat="1" ht="60" customHeight="1">
      <c r="B147" s="118" t="str">
        <f>IF(A146="","",IF(VLOOKUP(A146,名表,3,FALSE)="","",VLOOKUP(A146,名表,3,FALSE)))&amp;" "&amp;IF(A146="","",IF(VLOOKUP(A146,名表,4,FALSE)="","",VLOOKUP(A146,名表,4,FALSE)))</f>
        <v xml:space="preserve"> </v>
      </c>
      <c r="D147" s="118" t="str">
        <f>IF(A146="","",IF(VLOOKUP(A146,名表,3,FALSE)="","",VLOOKUP(A146,名表,3,FALSE)))&amp;" "&amp;IF(A146="","",IF(VLOOKUP(A146,名表,4,FALSE)="","",VLOOKUP(A146,名表,4,FALSE)))</f>
        <v xml:space="preserve"> </v>
      </c>
    </row>
    <row r="148" spans="1:4" ht="20.100000000000001" customHeight="1"/>
    <row r="149" spans="1:4" s="116" customFormat="1" ht="30" customHeight="1">
      <c r="A149" s="114" t="str">
        <f>IF(設定・名表!D55="","",設定・名表!D55)</f>
        <v/>
      </c>
      <c r="B149" s="115" t="str">
        <f>IF(A149="","",IF(VLOOKUP(A149,名表,6,FALSE)="","",VLOOKUP(A149,名表,6,FALSE)))&amp;" "&amp;IF(A149="","",IF(VLOOKUP(A149,名表,7,FALSE)="","",VLOOKUP(A149,名表,7,FALSE)))</f>
        <v xml:space="preserve"> </v>
      </c>
      <c r="C149" s="114" t="str">
        <f t="shared" ref="C149" si="48">A149</f>
        <v/>
      </c>
      <c r="D149" s="115" t="str">
        <f>IF(A149="","",IF(VLOOKUP(A149,名表,6,FALSE)="","",VLOOKUP(A149,名表,6,FALSE)))&amp;" "&amp;IF(A149="","",IF(VLOOKUP(A149,名表,7,FALSE)="","",VLOOKUP(A149,名表,7,FALSE)))</f>
        <v xml:space="preserve"> </v>
      </c>
    </row>
    <row r="150" spans="1:4" s="117" customFormat="1" ht="60" customHeight="1">
      <c r="B150" s="118" t="str">
        <f>IF(A149="","",IF(VLOOKUP(A149,名表,3,FALSE)="","",VLOOKUP(A149,名表,3,FALSE)))&amp;" "&amp;IF(A149="","",IF(VLOOKUP(A149,名表,4,FALSE)="","",VLOOKUP(A149,名表,4,FALSE)))</f>
        <v xml:space="preserve"> </v>
      </c>
      <c r="D150" s="118" t="str">
        <f>IF(A149="","",IF(VLOOKUP(A149,名表,3,FALSE)="","",VLOOKUP(A149,名表,3,FALSE)))&amp;" "&amp;IF(A149="","",IF(VLOOKUP(A149,名表,4,FALSE)="","",VLOOKUP(A149,名表,4,FALSE)))</f>
        <v xml:space="preserve"> </v>
      </c>
    </row>
    <row r="151" spans="1:4" ht="20.100000000000001" customHeight="1"/>
    <row r="152" spans="1:4" s="116" customFormat="1" ht="30" customHeight="1">
      <c r="A152" s="114" t="str">
        <f>IF(設定・名表!D56="","",設定・名表!D56)</f>
        <v/>
      </c>
      <c r="B152" s="115" t="str">
        <f>IF(A152="","",IF(VLOOKUP(A152,名表,6,FALSE)="","",VLOOKUP(A152,名表,6,FALSE)))&amp;" "&amp;IF(A152="","",IF(VLOOKUP(A152,名表,7,FALSE)="","",VLOOKUP(A152,名表,7,FALSE)))</f>
        <v xml:space="preserve"> </v>
      </c>
      <c r="C152" s="114" t="str">
        <f t="shared" ref="C152" si="49">A152</f>
        <v/>
      </c>
      <c r="D152" s="115" t="str">
        <f>IF(A152="","",IF(VLOOKUP(A152,名表,6,FALSE)="","",VLOOKUP(A152,名表,6,FALSE)))&amp;" "&amp;IF(A152="","",IF(VLOOKUP(A152,名表,7,FALSE)="","",VLOOKUP(A152,名表,7,FALSE)))</f>
        <v xml:space="preserve"> </v>
      </c>
    </row>
    <row r="153" spans="1:4" s="117" customFormat="1" ht="60" customHeight="1">
      <c r="B153" s="118" t="str">
        <f>IF(A152="","",IF(VLOOKUP(A152,名表,3,FALSE)="","",VLOOKUP(A152,名表,3,FALSE)))&amp;" "&amp;IF(A152="","",IF(VLOOKUP(A152,名表,4,FALSE)="","",VLOOKUP(A152,名表,4,FALSE)))</f>
        <v xml:space="preserve"> </v>
      </c>
      <c r="D153" s="118" t="str">
        <f>IF(A152="","",IF(VLOOKUP(A152,名表,3,FALSE)="","",VLOOKUP(A152,名表,3,FALSE)))&amp;" "&amp;IF(A152="","",IF(VLOOKUP(A152,名表,4,FALSE)="","",VLOOKUP(A152,名表,4,FALSE)))</f>
        <v xml:space="preserve"> </v>
      </c>
    </row>
    <row r="154" spans="1:4" ht="20.100000000000001" customHeight="1"/>
    <row r="155" spans="1:4" s="116" customFormat="1" ht="30" customHeight="1">
      <c r="A155" s="114" t="str">
        <f>IF(設定・名表!D57="","",設定・名表!D57)</f>
        <v/>
      </c>
      <c r="B155" s="115" t="str">
        <f>IF(A155="","",IF(VLOOKUP(A155,名表,6,FALSE)="","",VLOOKUP(A155,名表,6,FALSE)))&amp;" "&amp;IF(A155="","",IF(VLOOKUP(A155,名表,7,FALSE)="","",VLOOKUP(A155,名表,7,FALSE)))</f>
        <v xml:space="preserve"> </v>
      </c>
      <c r="C155" s="114" t="str">
        <f t="shared" ref="C155" si="50">A155</f>
        <v/>
      </c>
      <c r="D155" s="115" t="str">
        <f>IF(A155="","",IF(VLOOKUP(A155,名表,6,FALSE)="","",VLOOKUP(A155,名表,6,FALSE)))&amp;" "&amp;IF(A155="","",IF(VLOOKUP(A155,名表,7,FALSE)="","",VLOOKUP(A155,名表,7,FALSE)))</f>
        <v xml:space="preserve"> </v>
      </c>
    </row>
    <row r="156" spans="1:4" s="117" customFormat="1" ht="60" customHeight="1">
      <c r="B156" s="118" t="str">
        <f>IF(A155="","",IF(VLOOKUP(A155,名表,3,FALSE)="","",VLOOKUP(A155,名表,3,FALSE)))&amp;" "&amp;IF(A155="","",IF(VLOOKUP(A155,名表,4,FALSE)="","",VLOOKUP(A155,名表,4,FALSE)))</f>
        <v xml:space="preserve"> </v>
      </c>
      <c r="D156" s="118" t="str">
        <f>IF(A155="","",IF(VLOOKUP(A155,名表,3,FALSE)="","",VLOOKUP(A155,名表,3,FALSE)))&amp;" "&amp;IF(A155="","",IF(VLOOKUP(A155,名表,4,FALSE)="","",VLOOKUP(A155,名表,4,FALSE)))</f>
        <v xml:space="preserve"> </v>
      </c>
    </row>
    <row r="157" spans="1:4" ht="20.100000000000001" customHeight="1"/>
    <row r="158" spans="1:4" s="116" customFormat="1" ht="30" customHeight="1">
      <c r="A158" s="114" t="str">
        <f>IF(設定・名表!D58="","",設定・名表!D58)</f>
        <v/>
      </c>
      <c r="B158" s="115" t="str">
        <f>IF(A158="","",IF(VLOOKUP(A158,名表,6,FALSE)="","",VLOOKUP(A158,名表,6,FALSE)))&amp;" "&amp;IF(A158="","",IF(VLOOKUP(A158,名表,7,FALSE)="","",VLOOKUP(A158,名表,7,FALSE)))</f>
        <v xml:space="preserve"> </v>
      </c>
      <c r="C158" s="114" t="str">
        <f t="shared" ref="C158" si="51">A158</f>
        <v/>
      </c>
      <c r="D158" s="115" t="str">
        <f>IF(A158="","",IF(VLOOKUP(A158,名表,6,FALSE)="","",VLOOKUP(A158,名表,6,FALSE)))&amp;" "&amp;IF(A158="","",IF(VLOOKUP(A158,名表,7,FALSE)="","",VLOOKUP(A158,名表,7,FALSE)))</f>
        <v xml:space="preserve"> </v>
      </c>
    </row>
    <row r="159" spans="1:4" s="117" customFormat="1" ht="60" customHeight="1">
      <c r="B159" s="118" t="str">
        <f>IF(A158="","",IF(VLOOKUP(A158,名表,3,FALSE)="","",VLOOKUP(A158,名表,3,FALSE)))&amp;" "&amp;IF(A158="","",IF(VLOOKUP(A158,名表,4,FALSE)="","",VLOOKUP(A158,名表,4,FALSE)))</f>
        <v xml:space="preserve"> </v>
      </c>
      <c r="D159" s="118" t="str">
        <f>IF(A158="","",IF(VLOOKUP(A158,名表,3,FALSE)="","",VLOOKUP(A158,名表,3,FALSE)))&amp;" "&amp;IF(A158="","",IF(VLOOKUP(A158,名表,4,FALSE)="","",VLOOKUP(A158,名表,4,FALSE)))</f>
        <v xml:space="preserve"> </v>
      </c>
    </row>
    <row r="160" spans="1:4" ht="20.100000000000001" customHeight="1"/>
    <row r="161" spans="1:4" s="116" customFormat="1" ht="30" customHeight="1">
      <c r="A161" s="114" t="str">
        <f>IF(設定・名表!D59="","",設定・名表!D59)</f>
        <v/>
      </c>
      <c r="B161" s="115" t="str">
        <f>IF(A161="","",IF(VLOOKUP(A161,名表,6,FALSE)="","",VLOOKUP(A161,名表,6,FALSE)))&amp;" "&amp;IF(A161="","",IF(VLOOKUP(A161,名表,7,FALSE)="","",VLOOKUP(A161,名表,7,FALSE)))</f>
        <v xml:space="preserve"> </v>
      </c>
      <c r="C161" s="114" t="str">
        <f t="shared" ref="C161" si="52">A161</f>
        <v/>
      </c>
      <c r="D161" s="115" t="str">
        <f>IF(A161="","",IF(VLOOKUP(A161,名表,6,FALSE)="","",VLOOKUP(A161,名表,6,FALSE)))&amp;" "&amp;IF(A161="","",IF(VLOOKUP(A161,名表,7,FALSE)="","",VLOOKUP(A161,名表,7,FALSE)))</f>
        <v xml:space="preserve"> </v>
      </c>
    </row>
    <row r="162" spans="1:4" s="117" customFormat="1" ht="60" customHeight="1">
      <c r="B162" s="118" t="str">
        <f>IF(A161="","",IF(VLOOKUP(A161,名表,3,FALSE)="","",VLOOKUP(A161,名表,3,FALSE)))&amp;" "&amp;IF(A161="","",IF(VLOOKUP(A161,名表,4,FALSE)="","",VLOOKUP(A161,名表,4,FALSE)))</f>
        <v xml:space="preserve"> </v>
      </c>
      <c r="D162" s="118" t="str">
        <f>IF(A161="","",IF(VLOOKUP(A161,名表,3,FALSE)="","",VLOOKUP(A161,名表,3,FALSE)))&amp;" "&amp;IF(A161="","",IF(VLOOKUP(A161,名表,4,FALSE)="","",VLOOKUP(A161,名表,4,FALSE)))</f>
        <v xml:space="preserve"> </v>
      </c>
    </row>
    <row r="163" spans="1:4" ht="20.100000000000001" customHeight="1"/>
    <row r="164" spans="1:4" s="116" customFormat="1" ht="30" customHeight="1">
      <c r="A164" s="114" t="str">
        <f>IF(設定・名表!D60="","",設定・名表!D60)</f>
        <v/>
      </c>
      <c r="B164" s="115" t="str">
        <f>IF(A164="","",IF(VLOOKUP(A164,名表,6,FALSE)="","",VLOOKUP(A164,名表,6,FALSE)))&amp;" "&amp;IF(A164="","",IF(VLOOKUP(A164,名表,7,FALSE)="","",VLOOKUP(A164,名表,7,FALSE)))</f>
        <v xml:space="preserve"> </v>
      </c>
      <c r="C164" s="114" t="str">
        <f t="shared" ref="C164" si="53">A164</f>
        <v/>
      </c>
      <c r="D164" s="115" t="str">
        <f>IF(A164="","",IF(VLOOKUP(A164,名表,6,FALSE)="","",VLOOKUP(A164,名表,6,FALSE)))&amp;" "&amp;IF(A164="","",IF(VLOOKUP(A164,名表,7,FALSE)="","",VLOOKUP(A164,名表,7,FALSE)))</f>
        <v xml:space="preserve"> </v>
      </c>
    </row>
    <row r="165" spans="1:4" s="117" customFormat="1" ht="60" customHeight="1">
      <c r="B165" s="118" t="str">
        <f>IF(A164="","",IF(VLOOKUP(A164,名表,3,FALSE)="","",VLOOKUP(A164,名表,3,FALSE)))&amp;" "&amp;IF(A164="","",IF(VLOOKUP(A164,名表,4,FALSE)="","",VLOOKUP(A164,名表,4,FALSE)))</f>
        <v xml:space="preserve"> </v>
      </c>
      <c r="D165" s="118" t="str">
        <f>IF(A164="","",IF(VLOOKUP(A164,名表,3,FALSE)="","",VLOOKUP(A164,名表,3,FALSE)))&amp;" "&amp;IF(A164="","",IF(VLOOKUP(A164,名表,4,FALSE)="","",VLOOKUP(A164,名表,4,FALSE)))</f>
        <v xml:space="preserve"> </v>
      </c>
    </row>
    <row r="166" spans="1:4" ht="20.100000000000001" customHeight="1"/>
  </sheetData>
  <phoneticPr fontId="1"/>
  <pageMargins left="0.39370078740157483" right="0.39370078740157483" top="0.39370078740157483" bottom="0.39370078740157483" header="0.31496062992125984" footer="0.31496062992125984"/>
  <pageSetup paperSize="9" scale="98" orientation="portrait" r:id="rId1"/>
  <rowBreaks count="2" manualBreakCount="2">
    <brk id="22" min="1" max="3" man="1"/>
    <brk id="46" min="1" max="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はじめに</vt:lpstr>
      <vt:lpstr>設定・名表</vt:lpstr>
      <vt:lpstr>【印刷】名簿（B4）</vt:lpstr>
      <vt:lpstr>【印刷】名簿(B4・４段)</vt:lpstr>
      <vt:lpstr>座席表</vt:lpstr>
      <vt:lpstr>係・委員会</vt:lpstr>
      <vt:lpstr>連絡網</vt:lpstr>
      <vt:lpstr>生活記録</vt:lpstr>
      <vt:lpstr>机イスラベル</vt:lpstr>
      <vt:lpstr>座席表(発展版・作成中)</vt:lpstr>
      <vt:lpstr>机イスラベル!Print_Area</vt:lpstr>
      <vt:lpstr>係・委員会!Print_Area</vt:lpstr>
      <vt:lpstr>座席表!Print_Area</vt:lpstr>
      <vt:lpstr>'座席表(発展版・作成中)'!Print_Area</vt:lpstr>
      <vt:lpstr>連絡網!Print_Area</vt:lpstr>
      <vt:lpstr>名表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2020-01-13T22:08:45Z</dcterms:created>
  <dcterms:modified xsi:type="dcterms:W3CDTF">2020-01-13T22:09:51Z</dcterms:modified>
</cp:coreProperties>
</file>